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29"/>
  <workbookPr defaultThemeVersion="166925"/>
  <mc:AlternateContent xmlns:mc="http://schemas.openxmlformats.org/markup-compatibility/2006">
    <mc:Choice Requires="x15">
      <x15ac:absPath xmlns:x15ac="http://schemas.microsoft.com/office/spreadsheetml/2010/11/ac" url="https://gadca.sharepoint.com/WorkGroups/HFD/Main Content Area/oah/joint/Shared Documents/Policy Team/NOFA 2020/"/>
    </mc:Choice>
  </mc:AlternateContent>
  <xr:revisionPtr revIDLastSave="1" documentId="11_AAC22A5ACB14F53288EE4B6BD2F5BD23BBDA1F43" xr6:coauthVersionLast="45" xr6:coauthVersionMax="45" xr10:uidLastSave="{26FBCE94-3B87-4C67-B001-BFBB84DE26AD}"/>
  <bookViews>
    <workbookView xWindow="780" yWindow="780" windowWidth="21600" windowHeight="11390" tabRatio="765" firstSheet="1" activeTab="1" xr2:uid="{00000000-000D-0000-FFFF-FFFF00000000}"/>
  </bookViews>
  <sheets>
    <sheet name="Choices" sheetId="15" state="hidden" r:id="rId1"/>
    <sheet name="Instructions" sheetId="1" r:id="rId2"/>
    <sheet name="Overview" sheetId="9" r:id="rId3"/>
    <sheet name="All Applications" sheetId="11" r:id="rId4"/>
    <sheet name="Geographic Diversity" sheetId="12" r:id="rId5"/>
    <sheet name="New Construction" sheetId="4" r:id="rId6"/>
    <sheet name="Rehabilitation" sheetId="5" r:id="rId7"/>
    <sheet name="HOME" sheetId="13" r:id="rId8"/>
    <sheet name="NHTF" sheetId="14" r:id="rId9"/>
  </sheets>
  <externalReferences>
    <externalReference r:id="rId10"/>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5" i="14" l="1"/>
  <c r="O45" i="14"/>
  <c r="P37" i="14"/>
  <c r="O37" i="14"/>
  <c r="G29" i="14"/>
  <c r="P25" i="14"/>
  <c r="O25" i="14"/>
  <c r="P19" i="14"/>
  <c r="P6" i="14" s="1"/>
  <c r="O19" i="14"/>
  <c r="P15" i="13"/>
  <c r="O15" i="13"/>
  <c r="O6" i="13" s="1"/>
  <c r="B21" i="9" s="1"/>
  <c r="P6" i="13"/>
  <c r="P25" i="5"/>
  <c r="M54" i="11"/>
  <c r="P11" i="11"/>
  <c r="P8" i="11"/>
  <c r="P19" i="11"/>
  <c r="P33" i="11"/>
  <c r="P6" i="11"/>
  <c r="C21" i="9"/>
  <c r="C22" i="9"/>
  <c r="P7" i="4"/>
  <c r="P5" i="4"/>
  <c r="C19" i="9"/>
  <c r="O7" i="4"/>
  <c r="O5" i="4" s="1"/>
  <c r="B19" i="9" s="1"/>
  <c r="P85" i="12"/>
  <c r="O85" i="12"/>
  <c r="J80" i="12"/>
  <c r="J82" i="12"/>
  <c r="J81" i="12"/>
  <c r="P71" i="12"/>
  <c r="P44" i="5"/>
  <c r="O44" i="5"/>
  <c r="P37" i="5"/>
  <c r="O37" i="5"/>
  <c r="P8" i="5"/>
  <c r="P30" i="5"/>
  <c r="O30" i="5"/>
  <c r="O8" i="5"/>
  <c r="P51" i="5"/>
  <c r="O51" i="5"/>
  <c r="P48" i="5"/>
  <c r="O48" i="5"/>
  <c r="P19" i="5"/>
  <c r="O19" i="5"/>
  <c r="P8" i="12"/>
  <c r="P50" i="12"/>
  <c r="I80" i="12"/>
  <c r="I82" i="12"/>
  <c r="I81" i="12"/>
  <c r="O71" i="12"/>
  <c r="O50" i="12"/>
  <c r="M130" i="12"/>
  <c r="O8" i="12"/>
  <c r="L130" i="12"/>
  <c r="P121" i="12"/>
  <c r="O121" i="12"/>
  <c r="P16" i="12"/>
  <c r="P6" i="12"/>
  <c r="O31" i="12"/>
  <c r="O37" i="12"/>
  <c r="O16" i="12"/>
  <c r="L118" i="12"/>
  <c r="J118" i="12"/>
  <c r="I109" i="12"/>
  <c r="L106" i="12"/>
  <c r="K78" i="12"/>
  <c r="H78" i="12"/>
  <c r="L68" i="12"/>
  <c r="L67" i="12"/>
  <c r="L63" i="12"/>
  <c r="F43" i="12"/>
  <c r="P37" i="12"/>
  <c r="H33" i="12"/>
  <c r="P31" i="12"/>
  <c r="O11" i="11"/>
  <c r="O8" i="11"/>
  <c r="O19" i="11"/>
  <c r="O33" i="11"/>
  <c r="C18" i="9"/>
  <c r="J54" i="11"/>
  <c r="O6" i="12"/>
  <c r="P6" i="5"/>
  <c r="C20" i="9"/>
  <c r="C16" i="9"/>
  <c r="O6" i="11" l="1"/>
  <c r="B18" i="9" s="1"/>
  <c r="O6" i="14"/>
  <c r="B22" i="9" s="1"/>
  <c r="O6" i="5"/>
  <c r="B20" i="9" s="1"/>
  <c r="B16" i="9" l="1"/>
</calcChain>
</file>

<file path=xl/sharedStrings.xml><?xml version="1.0" encoding="utf-8"?>
<sst xmlns="http://schemas.openxmlformats.org/spreadsheetml/2006/main" count="620" uniqueCount="365">
  <si>
    <t>Funding Source</t>
  </si>
  <si>
    <t>Type of Construction</t>
  </si>
  <si>
    <t>Yes/No</t>
  </si>
  <si>
    <t>HOME</t>
  </si>
  <si>
    <t>New Construction</t>
  </si>
  <si>
    <t xml:space="preserve">Yes </t>
  </si>
  <si>
    <t>NHTF</t>
  </si>
  <si>
    <t>Rehabilitation</t>
  </si>
  <si>
    <t>No</t>
  </si>
  <si>
    <t>Tenancy</t>
  </si>
  <si>
    <t>Family</t>
  </si>
  <si>
    <t>Pool</t>
  </si>
  <si>
    <t>HFOP</t>
  </si>
  <si>
    <t>Flexible</t>
  </si>
  <si>
    <t>Elderly</t>
  </si>
  <si>
    <t>Rural</t>
  </si>
  <si>
    <t>Other</t>
  </si>
  <si>
    <t>NOFA WORKBOOK INSTRUCTIONS</t>
  </si>
  <si>
    <r>
      <t xml:space="preserve">
1. All applicants should begin with the </t>
    </r>
    <r>
      <rPr>
        <b/>
        <u/>
        <sz val="10"/>
        <rFont val="Calibri  "/>
      </rPr>
      <t xml:space="preserve">Overview </t>
    </r>
    <r>
      <rPr>
        <sz val="10"/>
        <rFont val="Calibri  "/>
      </rPr>
      <t xml:space="preserve">tab. On the Overview tab, applicants provide basic information and select the funding source(s) for which they are applying. On this tab and throughout the worksheet, blue cells denote information the applicant must complete. Yellow cells are for DCA use only. On this tab, the Application Scoring Summary will automatically update as the applicant completes the worksheet. Applicants should not adjust the values in the Application Scoring Summary table.
2. Next, applicants should continue to the </t>
    </r>
    <r>
      <rPr>
        <b/>
        <u/>
        <sz val="10"/>
        <rFont val="Calibri  "/>
      </rPr>
      <t xml:space="preserve">All Applications </t>
    </r>
    <r>
      <rPr>
        <sz val="10"/>
        <rFont val="Calibri  "/>
      </rPr>
      <t xml:space="preserve">tab and complete all required information for any sections in which the applicant is seeking points. 
3. Next, all applicants should complete any relevant sections of the </t>
    </r>
    <r>
      <rPr>
        <b/>
        <u/>
        <sz val="10"/>
        <rFont val="Calibri  "/>
      </rPr>
      <t>Geographic Diversity</t>
    </r>
    <r>
      <rPr>
        <b/>
        <sz val="10"/>
        <rFont val="Calibri  "/>
      </rPr>
      <t xml:space="preserve"> </t>
    </r>
    <r>
      <rPr>
        <sz val="10"/>
        <rFont val="Calibri  "/>
      </rPr>
      <t xml:space="preserve">tab. Please reference the 2020 HOME and NHTF NOFA to determine which sections are relevant, depending on whether the application is proposing new construction or rehabilitation.  
4. Applicants should then complete any of the remaining worksheet tabs that are relevant to the application, depending on funding source applied for and proposed construction type: </t>
    </r>
    <r>
      <rPr>
        <b/>
        <u/>
        <sz val="10"/>
        <rFont val="Calibri  "/>
      </rPr>
      <t>New Construction</t>
    </r>
    <r>
      <rPr>
        <sz val="10"/>
        <rFont val="Calibri  "/>
      </rPr>
      <t xml:space="preserve"> tab, </t>
    </r>
    <r>
      <rPr>
        <b/>
        <u/>
        <sz val="10"/>
        <rFont val="Calibri  "/>
      </rPr>
      <t>Rehabilitation</t>
    </r>
    <r>
      <rPr>
        <sz val="10"/>
        <rFont val="Calibri  "/>
      </rPr>
      <t xml:space="preserve"> tab, </t>
    </r>
    <r>
      <rPr>
        <b/>
        <u/>
        <sz val="10"/>
        <rFont val="Calibri  "/>
      </rPr>
      <t>HOME</t>
    </r>
    <r>
      <rPr>
        <sz val="10"/>
        <rFont val="Calibri  "/>
      </rPr>
      <t xml:space="preserve"> tab, and/or </t>
    </r>
    <r>
      <rPr>
        <b/>
        <u/>
        <sz val="10"/>
        <rFont val="Calibri  "/>
      </rPr>
      <t>NHTF</t>
    </r>
    <r>
      <rPr>
        <sz val="10"/>
        <rFont val="Calibri  "/>
      </rPr>
      <t xml:space="preserve"> tab. The Applicant is responsible for completing all relevant information in any tabs that are relevant to the application.  
5. In addition to the completed worksheet, applicants must submit a Selection Criteria narrative as a Word document on the application flash drive. This narrative must detail how the applicant believes the application is competitive for each Selection Criterion. 
6. Applicants must also submit all Minimum Documentation as specified in the NOFA or the 2020 QAP sections referenced in the NOFA.
</t>
    </r>
  </si>
  <si>
    <t>APPLICATION OVERVIEW</t>
  </si>
  <si>
    <t>I. APPLICATION INFORMATION</t>
  </si>
  <si>
    <t>Project Name</t>
  </si>
  <si>
    <t>Project address (or nearest site address)</t>
  </si>
  <si>
    <t>Applicant contact name</t>
  </si>
  <si>
    <t>Applicant contact email address</t>
  </si>
  <si>
    <t>II. APPLICATION FUNDING SOURCE AND TYPE</t>
  </si>
  <si>
    <t xml:space="preserve">Applicant is applying for HOME or NHTF? </t>
  </si>
  <si>
    <t xml:space="preserve">Proposed development is new construction or rehabilitation? </t>
  </si>
  <si>
    <t xml:space="preserve">Applicant has provided a Word document with written explanations of why the applicant qualifies for points sought under each Selection Criteria section? </t>
  </si>
  <si>
    <t xml:space="preserve">Application flash drive has minimum documents required for all Selection Criteria sections for which applicant is seeking points? </t>
  </si>
  <si>
    <t>III. APPLICATION SCORING SUMMARY</t>
  </si>
  <si>
    <t>Self Score</t>
  </si>
  <si>
    <t>DCA Score</t>
  </si>
  <si>
    <t>Overall score from all applicable Selection Criteria</t>
  </si>
  <si>
    <t>Selection Critiera from "All Applications"</t>
  </si>
  <si>
    <t>…from "New Construction" tab</t>
  </si>
  <si>
    <t>…from "Rehabilitation" tab</t>
  </si>
  <si>
    <t>…from HOME tab</t>
  </si>
  <si>
    <t>…from NHTF tab</t>
  </si>
  <si>
    <t xml:space="preserve">SELECTION CRITERIA FOR ALL APPLICATIONS </t>
  </si>
  <si>
    <t>Max</t>
  </si>
  <si>
    <t>Self</t>
  </si>
  <si>
    <t>DCA</t>
  </si>
  <si>
    <t>Score</t>
  </si>
  <si>
    <t>TOTALS:</t>
  </si>
  <si>
    <t xml:space="preserve">I. </t>
  </si>
  <si>
    <t>READINESS TO PROCEED</t>
  </si>
  <si>
    <t>Enter points for all that apply</t>
  </si>
  <si>
    <t xml:space="preserve">A. </t>
  </si>
  <si>
    <t xml:space="preserve">Land and/or building was acquired prior to December 20th, 2019. </t>
  </si>
  <si>
    <t>A.</t>
  </si>
  <si>
    <t>B.</t>
  </si>
  <si>
    <t xml:space="preserve">Additional documents (1 point for each below) </t>
  </si>
  <si>
    <t xml:space="preserve">a) </t>
  </si>
  <si>
    <t>Zoning verification</t>
  </si>
  <si>
    <t>a)</t>
  </si>
  <si>
    <t xml:space="preserve">b) </t>
  </si>
  <si>
    <t>Completed Phase 1 Environmental Site Assessment</t>
  </si>
  <si>
    <t>b)</t>
  </si>
  <si>
    <t xml:space="preserve">c) </t>
  </si>
  <si>
    <t>Property survey</t>
  </si>
  <si>
    <t>c)</t>
  </si>
  <si>
    <t xml:space="preserve">d) </t>
  </si>
  <si>
    <t>Preliminary commitments for all non-DCA debt and equity</t>
  </si>
  <si>
    <t>d)</t>
  </si>
  <si>
    <t xml:space="preserve">e) </t>
  </si>
  <si>
    <t>DCA Review Set</t>
  </si>
  <si>
    <t>e)</t>
  </si>
  <si>
    <t xml:space="preserve">II. </t>
  </si>
  <si>
    <t>FEDERAL FUNDS EXPERIENCE</t>
  </si>
  <si>
    <t>Enter points for the option that applies</t>
  </si>
  <si>
    <t>Developed two multifamily rental properties using federal funds for construction or rehabilitation (not using HOME or NHTF)</t>
  </si>
  <si>
    <t xml:space="preserve">B. </t>
  </si>
  <si>
    <t>Developed one property using HOME or NHTF</t>
  </si>
  <si>
    <t xml:space="preserve">C. </t>
  </si>
  <si>
    <t>Developed one property using HOME or NHTF and applicant is still owner and/or operator</t>
  </si>
  <si>
    <t>C.</t>
  </si>
  <si>
    <t xml:space="preserve">D. </t>
  </si>
  <si>
    <t>Developed three properties using HOME or NHTF and applicant is still owner and/or operator for all three</t>
  </si>
  <si>
    <t>D.</t>
  </si>
  <si>
    <t xml:space="preserve">III. </t>
  </si>
  <si>
    <t>FEDERAL FUNDS COMPLIANCE</t>
  </si>
  <si>
    <t>Enter 2 points if answer is "Yes" to both below</t>
  </si>
  <si>
    <t>Applicant eligible for at least 2 points in above section II. Federal funds experience?</t>
  </si>
  <si>
    <t>Applicant has no outstanding history for a federally funded property?</t>
  </si>
  <si>
    <t xml:space="preserve">IV. </t>
  </si>
  <si>
    <t>FAVORABLE FINANCING</t>
  </si>
  <si>
    <t>Enter points, "Yes/No," or other response where applicable</t>
  </si>
  <si>
    <r>
      <t xml:space="preserve">Indicate that the following criteria are met for </t>
    </r>
    <r>
      <rPr>
        <b/>
        <i/>
        <sz val="8"/>
        <rFont val="Arial"/>
        <family val="2"/>
      </rPr>
      <t>all</t>
    </r>
    <r>
      <rPr>
        <b/>
        <sz val="8"/>
        <rFont val="Arial"/>
        <family val="2"/>
      </rPr>
      <t xml:space="preserve"> permanent sources of funds used:</t>
    </r>
  </si>
  <si>
    <t>Funding or assistance provided below is binding and unconditional except as set forth in this section.</t>
  </si>
  <si>
    <t>Resources will be utilized if the project is selected for funding by DCA.</t>
  </si>
  <si>
    <t>Loans are for both construction and permanent financing phases.</t>
  </si>
  <si>
    <t>Loans are for a minimum period of 10 years at or below long term monthly AFR. DCA may include any fees in the calculation of the overall interest rate. Commitment or award documentation meets the terms and conditions as applicable specified in Appendix I, Threshold Criteria, Section I. (11.) Commitments.</t>
  </si>
  <si>
    <t>Qualifying Sources for Favorable Financing</t>
  </si>
  <si>
    <t>1.</t>
  </si>
  <si>
    <t xml:space="preserve">Loans must have a maximum interest rate of long term monthly AFR.  New loans or new grants from the following sources that will provide new capital </t>
  </si>
  <si>
    <t>funding will qualify for points under this category:</t>
  </si>
  <si>
    <t>Amount</t>
  </si>
  <si>
    <t>Federal Home Loan Bank Affordable Housing Program (AHP)</t>
  </si>
  <si>
    <t>Replacement Housing Factor Funds or other HUD PHI fund</t>
  </si>
  <si>
    <t>HOME Funds</t>
  </si>
  <si>
    <t>Beltline Grant/Loan</t>
  </si>
  <si>
    <t>Historic tax credit proceeds</t>
  </si>
  <si>
    <t>f)</t>
  </si>
  <si>
    <t xml:space="preserve">Community Development Block Grant (CDBG) program funds </t>
  </si>
  <si>
    <t>h)</t>
  </si>
  <si>
    <r>
      <t>TCAP acquisition loans passed through a Qualified CDFI revolving loan fund</t>
    </r>
    <r>
      <rPr>
        <sz val="8"/>
        <color rgb="FFFF0000"/>
        <rFont val="Arial"/>
        <family val="2"/>
      </rPr>
      <t>*</t>
    </r>
  </si>
  <si>
    <t>i)</t>
  </si>
  <si>
    <t>Foundation grants, or loans based from grant proceeds that meet QAP requiremts</t>
  </si>
  <si>
    <t>j)</t>
  </si>
  <si>
    <t>Other Federal, State, or local grant funds or loans</t>
  </si>
  <si>
    <r>
      <rPr>
        <b/>
        <sz val="7"/>
        <color rgb="FFFF0000"/>
        <rFont val="Arial"/>
        <family val="2"/>
      </rPr>
      <t>*</t>
    </r>
    <r>
      <rPr>
        <sz val="7"/>
        <rFont val="Arial"/>
        <family val="2"/>
      </rPr>
      <t xml:space="preserve"> Do not have to be used for permanent financing or be for a minimum period of 10 yrs.</t>
    </r>
  </si>
  <si>
    <t>Total Qualifying Sources (TQS):</t>
  </si>
  <si>
    <t>2.</t>
  </si>
  <si>
    <t>Point Scale</t>
  </si>
  <si>
    <r>
      <rPr>
        <b/>
        <u/>
        <sz val="8"/>
        <color rgb="FFFF0000"/>
        <rFont val="Arial"/>
        <family val="2"/>
      </rPr>
      <t>Applicants</t>
    </r>
    <r>
      <rPr>
        <sz val="8"/>
        <color rgb="FFFF0000"/>
        <rFont val="Arial"/>
        <family val="2"/>
      </rPr>
      <t>:</t>
    </r>
    <r>
      <rPr>
        <sz val="8"/>
        <rFont val="Arial"/>
        <family val="2"/>
      </rPr>
      <t xml:space="preserve"> Enter the column J </t>
    </r>
    <r>
      <rPr>
        <b/>
        <sz val="8"/>
        <color rgb="FFFF0000"/>
        <rFont val="Arial"/>
        <family val="2"/>
      </rPr>
      <t>Final</t>
    </r>
    <r>
      <rPr>
        <sz val="8"/>
        <rFont val="Arial"/>
        <family val="2"/>
      </rPr>
      <t xml:space="preserve"> amounts for these 3 lines into the boxes.  Enter the actual final nbr, not a reference formula.</t>
    </r>
  </si>
  <si>
    <t xml:space="preserve">     Total Development Costs (TDC):</t>
  </si>
  <si>
    <t xml:space="preserve">     TQS as a Percent of TDC:</t>
  </si>
  <si>
    <t xml:space="preserve">     Points as suggested by TQS/TDC %</t>
  </si>
  <si>
    <t>Long-term Ground Lease</t>
  </si>
  <si>
    <t>Project receives a long-term ground lease (no less than 45-year) from a local public housing authority or government entity for nominal consideration and no other land costs?  Leases can only be considered for points under this sub-section and not under any other scoring sub-section.</t>
  </si>
  <si>
    <t>No funds other than what is disclosed in the Application have been or will be paid for the lease either directly or indirectly?</t>
  </si>
  <si>
    <t>The Lessor is willing to execute the tax credit Land Use Restriction Agreement in order to qualify for points in this section?</t>
  </si>
  <si>
    <t xml:space="preserve">GEOGRAPHIC DIVERSITY SELECTION CRITERIA  </t>
  </si>
  <si>
    <t>Max Score</t>
  </si>
  <si>
    <t>III.</t>
  </si>
  <si>
    <t>DESIRABLE ACTIVITIES</t>
  </si>
  <si>
    <t>See QAP Scoring for requirements.</t>
  </si>
  <si>
    <t>Is the completed and executed DCA Desirable/Undesirable Certification form included in the appropriate application tab, in both the original Excel version and signed PDF?</t>
  </si>
  <si>
    <t>Desirable Activities</t>
  </si>
  <si>
    <t>(1 or 2 pts each - see QAP)</t>
  </si>
  <si>
    <r>
      <t xml:space="preserve">Complete this section using results from completed current DCA Desirable/Undesirable Certification form.  Submit this completed form </t>
    </r>
    <r>
      <rPr>
        <b/>
        <u/>
        <sz val="8"/>
        <color rgb="FFFF0000"/>
        <rFont val="Arial"/>
        <family val="2"/>
      </rPr>
      <t xml:space="preserve">in </t>
    </r>
    <r>
      <rPr>
        <b/>
        <i/>
        <u/>
        <sz val="8"/>
        <color rgb="FFFF0000"/>
        <rFont val="Arial"/>
        <family val="2"/>
      </rPr>
      <t>both</t>
    </r>
    <r>
      <rPr>
        <b/>
        <u/>
        <sz val="8"/>
        <color rgb="FFFF0000"/>
        <rFont val="Arial"/>
        <family val="2"/>
      </rPr>
      <t xml:space="preserve"> Excel and signed PDF</t>
    </r>
    <r>
      <rPr>
        <b/>
        <sz val="8"/>
        <color rgb="FFFF0000"/>
        <rFont val="Arial"/>
        <family val="2"/>
      </rPr>
      <t>.</t>
    </r>
  </si>
  <si>
    <t>IV.</t>
  </si>
  <si>
    <t>COMMUNITY TRANSPORTATION OPTIONS</t>
  </si>
  <si>
    <t>See scoring criteria for further requirements and information</t>
  </si>
  <si>
    <r>
      <t>Mandatory Evaluation Criteria</t>
    </r>
    <r>
      <rPr>
        <b/>
        <i/>
        <u/>
        <sz val="8"/>
        <rFont val="Arial"/>
        <family val="2"/>
      </rPr>
      <t/>
    </r>
  </si>
  <si>
    <t>Applicable Pool:</t>
  </si>
  <si>
    <t>Applicant Agrees?</t>
  </si>
  <si>
    <t>DCA Agrees?</t>
  </si>
  <si>
    <t>Transportation service is publicized to the general public via website or published brochure?</t>
  </si>
  <si>
    <t>Transportation service is available to all residents of the proposed development/site?</t>
  </si>
  <si>
    <t>3.</t>
  </si>
  <si>
    <r>
      <t xml:space="preserve">Transportation route has a local route. Routes that </t>
    </r>
    <r>
      <rPr>
        <u/>
        <sz val="8"/>
        <rFont val="Arial"/>
        <family val="2"/>
      </rPr>
      <t>only</t>
    </r>
    <r>
      <rPr>
        <sz val="8"/>
        <rFont val="Arial"/>
        <family val="2"/>
      </rPr>
      <t xml:space="preserve"> run direct or express routes will not qualify.</t>
    </r>
  </si>
  <si>
    <t>4.</t>
  </si>
  <si>
    <t>On-call transportation services are not eligible for points in the Flexible Pool.</t>
  </si>
  <si>
    <t>Geo Coordinates (##.######) for:</t>
  </si>
  <si>
    <t>Latitude:</t>
  </si>
  <si>
    <t>Longitude:</t>
  </si>
  <si>
    <r>
      <t>Distance</t>
    </r>
    <r>
      <rPr>
        <b/>
        <sz val="8"/>
        <color rgb="FFFF0000"/>
        <rFont val="Arial"/>
        <family val="2"/>
      </rPr>
      <t>*</t>
    </r>
    <r>
      <rPr>
        <sz val="8"/>
        <rFont val="Arial"/>
        <family val="2"/>
      </rPr>
      <t xml:space="preserve"> (miles)</t>
    </r>
  </si>
  <si>
    <t xml:space="preserve">Pedestrian Site Entrance </t>
  </si>
  <si>
    <t>If multiple entrances and/or stops:</t>
  </si>
  <si>
    <t>Proposed Transit Stop</t>
  </si>
  <si>
    <t>Pedestrian Site Entrance 2</t>
  </si>
  <si>
    <t>Proposed Transit Stop 2</t>
  </si>
  <si>
    <t>Flexible Pool</t>
  </si>
  <si>
    <r>
      <t xml:space="preserve">Choose </t>
    </r>
    <r>
      <rPr>
        <b/>
        <i/>
        <u/>
        <sz val="8"/>
        <rFont val="Arial"/>
        <family val="2"/>
      </rPr>
      <t>A or B.</t>
    </r>
  </si>
  <si>
    <t>Transit-Oriented Development</t>
  </si>
  <si>
    <r>
      <t xml:space="preserve">Choose either option 1 </t>
    </r>
    <r>
      <rPr>
        <b/>
        <i/>
        <u/>
        <sz val="8"/>
        <rFont val="Arial"/>
        <family val="2"/>
      </rPr>
      <t>or</t>
    </r>
    <r>
      <rPr>
        <b/>
        <i/>
        <sz val="8"/>
        <rFont val="Arial"/>
        <family val="2"/>
      </rPr>
      <t xml:space="preserve"> 2 under A.</t>
    </r>
  </si>
  <si>
    <r>
      <t>Site is</t>
    </r>
    <r>
      <rPr>
        <i/>
        <sz val="8"/>
        <rFont val="Arial"/>
        <family val="2"/>
      </rPr>
      <t xml:space="preserve"> </t>
    </r>
    <r>
      <rPr>
        <b/>
        <i/>
        <sz val="8"/>
        <rFont val="Arial"/>
        <family val="2"/>
      </rPr>
      <t>owned</t>
    </r>
    <r>
      <rPr>
        <i/>
        <sz val="8"/>
        <rFont val="Arial"/>
        <family val="2"/>
      </rPr>
      <t xml:space="preserve"> by a public or local transit agency </t>
    </r>
    <r>
      <rPr>
        <sz val="8"/>
        <rFont val="Arial"/>
        <family val="2"/>
      </rPr>
      <t xml:space="preserve">&amp; is strategically targeted by agency to create housing with </t>
    </r>
    <r>
      <rPr>
        <b/>
        <i/>
        <sz val="8"/>
        <rFont val="Arial"/>
        <family val="2"/>
      </rPr>
      <t>on site or adjacent</t>
    </r>
    <r>
      <rPr>
        <sz val="8"/>
        <rFont val="Arial"/>
        <family val="2"/>
      </rPr>
      <t xml:space="preserve"> access to public transportation.</t>
    </r>
  </si>
  <si>
    <r>
      <t xml:space="preserve">For </t>
    </r>
    <r>
      <rPr>
        <b/>
        <i/>
        <sz val="11"/>
        <color rgb="FFFF0000"/>
        <rFont val="Arial"/>
        <family val="2"/>
      </rPr>
      <t>ALL</t>
    </r>
    <r>
      <rPr>
        <sz val="11"/>
        <color rgb="FFFF0000"/>
        <rFont val="Arial"/>
        <family val="2"/>
      </rPr>
      <t xml:space="preserve"> options under this scoring criterion, 
</t>
    </r>
    <r>
      <rPr>
        <b/>
        <i/>
        <u/>
        <sz val="11"/>
        <color rgb="FFFF0000"/>
        <rFont val="Arial"/>
        <family val="2"/>
      </rPr>
      <t>regardless</t>
    </r>
    <r>
      <rPr>
        <b/>
        <i/>
        <sz val="11"/>
        <color rgb="FFFF0000"/>
        <rFont val="Arial"/>
        <family val="2"/>
      </rPr>
      <t xml:space="preserve"> of Applicable Pool chosen</t>
    </r>
    <r>
      <rPr>
        <sz val="11"/>
        <color rgb="FFFF0000"/>
        <rFont val="Arial"/>
        <family val="2"/>
      </rPr>
      <t>, 
provide the information below for the transit agency/service:</t>
    </r>
  </si>
  <si>
    <t>OR</t>
  </si>
  <si>
    <r>
      <t>Site is</t>
    </r>
    <r>
      <rPr>
        <i/>
        <sz val="8"/>
        <rFont val="Arial"/>
        <family val="2"/>
      </rPr>
      <t xml:space="preserve"> </t>
    </r>
    <r>
      <rPr>
        <b/>
        <i/>
        <sz val="8"/>
        <rFont val="Arial"/>
        <family val="2"/>
      </rPr>
      <t>within</t>
    </r>
    <r>
      <rPr>
        <b/>
        <sz val="8"/>
        <rFont val="Arial"/>
        <family val="2"/>
      </rPr>
      <t xml:space="preserve"> </t>
    </r>
    <r>
      <rPr>
        <b/>
        <i/>
        <sz val="8"/>
        <rFont val="Arial"/>
        <family val="2"/>
      </rPr>
      <t>one (1) mile</t>
    </r>
    <r>
      <rPr>
        <b/>
        <sz val="8"/>
        <color rgb="FFFF0000"/>
        <rFont val="Arial"/>
        <family val="2"/>
      </rPr>
      <t>*</t>
    </r>
    <r>
      <rPr>
        <sz val="8"/>
        <rFont val="Arial"/>
        <family val="2"/>
      </rPr>
      <t xml:space="preserve"> walking distance of a transit hub</t>
    </r>
  </si>
  <si>
    <t>Applicant in A1 or A2 above serves Family tenancy.</t>
  </si>
  <si>
    <t>Tenancy selected:</t>
  </si>
  <si>
    <t>Access to Public Transportation</t>
  </si>
  <si>
    <r>
      <t xml:space="preserve">Choose only </t>
    </r>
    <r>
      <rPr>
        <b/>
        <i/>
        <u/>
        <sz val="8"/>
        <rFont val="Arial"/>
        <family val="2"/>
      </rPr>
      <t>one</t>
    </r>
    <r>
      <rPr>
        <b/>
        <i/>
        <sz val="8"/>
        <rFont val="Arial"/>
        <family val="2"/>
      </rPr>
      <t xml:space="preserve"> option in B.</t>
    </r>
  </si>
  <si>
    <t>&lt;&lt; Enter transit agency/service name here &gt;&gt;</t>
  </si>
  <si>
    <t>&lt;Enter phone here&gt;</t>
  </si>
  <si>
    <t>i.</t>
  </si>
  <si>
    <t>For items B1-4 below, the service serves the public no less than 5 days per week?</t>
  </si>
  <si>
    <t>ii.</t>
  </si>
  <si>
    <t>For items B1-3 below, the stop also rests along a transit line that follows a fixed route and daily schedule?</t>
  </si>
  <si>
    <t>&lt;&lt; Enter email address of the transit service here &gt;&gt;</t>
  </si>
  <si>
    <r>
      <t>Site is</t>
    </r>
    <r>
      <rPr>
        <i/>
        <sz val="8"/>
        <rFont val="Arial"/>
        <family val="2"/>
      </rPr>
      <t xml:space="preserve"> </t>
    </r>
    <r>
      <rPr>
        <b/>
        <i/>
        <sz val="8"/>
        <rFont val="Arial"/>
        <family val="2"/>
      </rPr>
      <t>within a 0.25 mile</t>
    </r>
    <r>
      <rPr>
        <b/>
        <i/>
        <sz val="8"/>
        <color rgb="FFFF0000"/>
        <rFont val="Arial"/>
        <family val="2"/>
      </rPr>
      <t>*</t>
    </r>
    <r>
      <rPr>
        <sz val="8"/>
        <rFont val="Arial"/>
        <family val="2"/>
      </rPr>
      <t xml:space="preserve"> walking distance of an established public transportation stop</t>
    </r>
  </si>
  <si>
    <r>
      <t>Site is</t>
    </r>
    <r>
      <rPr>
        <i/>
        <sz val="8"/>
        <rFont val="Arial"/>
        <family val="2"/>
      </rPr>
      <t xml:space="preserve"> </t>
    </r>
    <r>
      <rPr>
        <b/>
        <i/>
        <sz val="8"/>
        <rFont val="Arial"/>
        <family val="2"/>
      </rPr>
      <t>within a 0.5 mile</t>
    </r>
    <r>
      <rPr>
        <b/>
        <i/>
        <sz val="8"/>
        <color rgb="FFFF0000"/>
        <rFont val="Arial"/>
        <family val="2"/>
      </rPr>
      <t>*</t>
    </r>
    <r>
      <rPr>
        <sz val="8"/>
        <rFont val="Arial"/>
        <family val="2"/>
      </rPr>
      <t xml:space="preserve"> walking distance of an established public transportation stop</t>
    </r>
  </si>
  <si>
    <r>
      <t xml:space="preserve">&lt;&lt; Enter specific URL/webpage showing established </t>
    </r>
    <r>
      <rPr>
        <b/>
        <i/>
        <u/>
        <sz val="8"/>
        <rFont val="Arial"/>
        <family val="2"/>
      </rPr>
      <t>schedule</t>
    </r>
    <r>
      <rPr>
        <sz val="8"/>
        <rFont val="Arial"/>
        <family val="2"/>
      </rPr>
      <t xml:space="preserve"> from transit agency website here &gt;&gt;</t>
    </r>
  </si>
  <si>
    <r>
      <t>Site is</t>
    </r>
    <r>
      <rPr>
        <i/>
        <sz val="8"/>
        <rFont val="Arial"/>
        <family val="2"/>
      </rPr>
      <t xml:space="preserve"> </t>
    </r>
    <r>
      <rPr>
        <b/>
        <i/>
        <sz val="8"/>
        <rFont val="Arial"/>
        <family val="2"/>
      </rPr>
      <t>within a 1 mile</t>
    </r>
    <r>
      <rPr>
        <b/>
        <i/>
        <sz val="8"/>
        <color rgb="FFFF0000"/>
        <rFont val="Arial"/>
        <family val="2"/>
      </rPr>
      <t>*</t>
    </r>
    <r>
      <rPr>
        <sz val="8"/>
        <rFont val="Arial"/>
        <family val="2"/>
      </rPr>
      <t xml:space="preserve"> walking distance of an established public transportation stop</t>
    </r>
  </si>
  <si>
    <r>
      <t xml:space="preserve">&lt;&lt; Enter specific URL/webpage showing established </t>
    </r>
    <r>
      <rPr>
        <b/>
        <i/>
        <u/>
        <sz val="8"/>
        <rFont val="Arial"/>
        <family val="2"/>
      </rPr>
      <t>routes</t>
    </r>
    <r>
      <rPr>
        <sz val="8"/>
        <rFont val="Arial"/>
        <family val="2"/>
      </rPr>
      <t xml:space="preserve"> from transit agency website (if different) here &gt;&gt;</t>
    </r>
  </si>
  <si>
    <t>Rural Pool</t>
  </si>
  <si>
    <r>
      <t>Publicly operated/sponsored and established transit service</t>
    </r>
    <r>
      <rPr>
        <sz val="8"/>
        <rFont val="Arial"/>
        <family val="2"/>
      </rPr>
      <t xml:space="preserve"> 
(including on-call service onsite or fixed-route service within 1/2 mile of site entrance</t>
    </r>
    <r>
      <rPr>
        <sz val="8"/>
        <color rgb="FFFF0000"/>
        <rFont val="Arial"/>
        <family val="2"/>
      </rPr>
      <t>*</t>
    </r>
    <r>
      <rPr>
        <sz val="8"/>
        <rFont val="Arial"/>
        <family val="2"/>
      </rPr>
      <t>)</t>
    </r>
  </si>
  <si>
    <r>
      <t xml:space="preserve"> </t>
    </r>
    <r>
      <rPr>
        <b/>
        <sz val="10"/>
        <color rgb="FFFF0000"/>
        <rFont val="Arial"/>
        <family val="2"/>
      </rPr>
      <t xml:space="preserve">* </t>
    </r>
    <r>
      <rPr>
        <sz val="8"/>
        <rFont val="Arial"/>
        <family val="2"/>
      </rPr>
      <t>Walking distance route provided must be from Google Maps, and route must be from the geo-coordinates of the pedestrian site entrance to the transit stop.  DCA will verify distances in this manner.</t>
    </r>
  </si>
  <si>
    <t>VI.</t>
  </si>
  <si>
    <t>PLACE-BASED OPPORTUNITY</t>
  </si>
  <si>
    <t>Quality Education Areas</t>
  </si>
  <si>
    <t>Application develops a property located in the attendance zone of one or more high-performing schools as determined by the state CCRPI?</t>
  </si>
  <si>
    <r>
      <rPr>
        <i/>
        <u/>
        <sz val="8"/>
        <rFont val="Arial"/>
        <family val="2"/>
      </rPr>
      <t>NOTE</t>
    </r>
    <r>
      <rPr>
        <i/>
        <sz val="8"/>
        <rFont val="Arial"/>
        <family val="2"/>
      </rPr>
      <t>:</t>
    </r>
    <r>
      <rPr>
        <sz val="8"/>
        <rFont val="Arial"/>
        <family val="2"/>
      </rPr>
      <t xml:space="preserve"> 2017-2019 CCRPI 
Data Must Be Used</t>
    </r>
  </si>
  <si>
    <t>District / School System - from state CCRPI website:</t>
  </si>
  <si>
    <t>If Charter school used, it has a designated (not district wide) attendance zone that includes property site &amp; it serves at least 3 grades?</t>
  </si>
  <si>
    <t>Tenancy:</t>
  </si>
  <si>
    <r>
      <rPr>
        <b/>
        <sz val="8"/>
        <color rgb="FFFF0000"/>
        <rFont val="Arial"/>
        <family val="2"/>
      </rPr>
      <t xml:space="preserve">b) </t>
    </r>
    <r>
      <rPr>
        <b/>
        <sz val="8"/>
        <rFont val="Arial"/>
        <family val="2"/>
      </rPr>
      <t xml:space="preserve"> Receives 2018 or 2019 “</t>
    </r>
    <r>
      <rPr>
        <b/>
        <i/>
        <u/>
        <sz val="8"/>
        <rFont val="Arial"/>
        <family val="2"/>
      </rPr>
      <t>Beating the Odds</t>
    </r>
    <r>
      <rPr>
        <b/>
        <sz val="8"/>
        <rFont val="Arial"/>
        <family val="2"/>
      </rPr>
      <t>” Designation?</t>
    </r>
  </si>
  <si>
    <t>Three-year (2017-2019) average of College and Career Readiness Performance Index (CCRPI) scores are above-average.</t>
  </si>
  <si>
    <t>Charter School?</t>
  </si>
  <si>
    <t>CCRPI Scores from School Years Ending In:</t>
  </si>
  <si>
    <t>Average
CCRPI Score</t>
  </si>
  <si>
    <r>
      <t xml:space="preserve">School Name </t>
    </r>
    <r>
      <rPr>
        <sz val="7"/>
        <rFont val="Arial"/>
        <family val="2"/>
      </rPr>
      <t>(from state CCRPI website)</t>
    </r>
  </si>
  <si>
    <t>Grades Served</t>
  </si>
  <si>
    <t>Workforce Housing Need</t>
  </si>
  <si>
    <t>(Must use 2017 data from "OnTheMap" tool)</t>
  </si>
  <si>
    <t>Rural Area</t>
  </si>
  <si>
    <t>Other MSA</t>
  </si>
  <si>
    <t>Atlanta Metro</t>
  </si>
  <si>
    <t>Jobs Threshold</t>
  </si>
  <si>
    <t>(Cherokee, Clayton, Cobb, DeKalb, Douglas, Fayette, Fulton, Gwinnett, Henry &amp; Rockdale counties)</t>
  </si>
  <si>
    <t>City of Atlanta</t>
  </si>
  <si>
    <t xml:space="preserve">Minimum </t>
  </si>
  <si>
    <t xml:space="preserve">Exceeding Threshold by 50% </t>
  </si>
  <si>
    <t>Applicable Minimum Jobs Threshold (from chart above) -- Nbr of Jobs:</t>
  </si>
  <si>
    <t>Project City</t>
  </si>
  <si>
    <t>Total Nbr of Jobs w/in the 2-mile radius:</t>
  </si>
  <si>
    <t>Project County</t>
  </si>
  <si>
    <t>HUD SA</t>
  </si>
  <si>
    <t>Minimum jobs threshold met?</t>
  </si>
  <si>
    <t>MSA / Non-MSA</t>
  </si>
  <si>
    <t>Exceed the minimum jobs threshold by 50%?</t>
  </si>
  <si>
    <t>Minimum Jobs Threshold Exceeded by:</t>
  </si>
  <si>
    <t>Urban or Rural</t>
  </si>
  <si>
    <t>VII.</t>
  </si>
  <si>
    <t>REVITALIZATION/REDEVELOPMENT PLANS</t>
  </si>
  <si>
    <t>Applicants may claim points in either Scoring Section VII. Revitalization/ Redevelopment Plans or Scoring Section IX. Stable Communities.</t>
  </si>
  <si>
    <r>
      <t>Primary CRP Criteria</t>
    </r>
    <r>
      <rPr>
        <sz val="9"/>
        <rFont val="Arial"/>
        <family val="2"/>
      </rPr>
      <t xml:space="preserve"> </t>
    </r>
  </si>
  <si>
    <t>Clearly delineates Targeted Area within a Local Government boundary that includes proposed project site?</t>
  </si>
  <si>
    <t>&lt;Enter page nbr(s) from Plan&gt;</t>
  </si>
  <si>
    <t>Discuss housing as a goal of the CRP?</t>
  </si>
  <si>
    <t>Has been officially approved or re-approved by a Local Government within five (5) years of Application Submission?</t>
  </si>
  <si>
    <t>Most recent approval date:</t>
  </si>
  <si>
    <t xml:space="preserve"> Is not a short-term work plan, comprehensive plan, consolidated plan, municipal zoning plan, or land use plan?</t>
  </si>
  <si>
    <t>Additional CRP Criteria</t>
  </si>
  <si>
    <t xml:space="preserve"> Includes public input and engagement during its creation? </t>
  </si>
  <si>
    <t xml:space="preserve"> Includes an assessment of the community’s existing infrastructure? </t>
  </si>
  <si>
    <t>g)</t>
  </si>
  <si>
    <t>Designates implementation measures along with specific funding sources and time frames?</t>
  </si>
  <si>
    <t>Qualified Census Tract/Revitalization Plan</t>
  </si>
  <si>
    <t>Applicants are eligible for A2 points only if receiving at least 1 A1 point.</t>
  </si>
  <si>
    <r>
      <rPr>
        <b/>
        <sz val="8"/>
        <rFont val="Arial"/>
        <family val="2"/>
      </rPr>
      <t xml:space="preserve">Community Revitalization Plan - </t>
    </r>
    <r>
      <rPr>
        <sz val="8"/>
        <rFont val="Arial"/>
        <family val="2"/>
      </rPr>
      <t>Application proposes to develop housing within 
a Targeted Area of a revitalization / redevelopment plan meeting CRP requirements.</t>
    </r>
  </si>
  <si>
    <r>
      <t xml:space="preserve">Qualified Census Tract </t>
    </r>
    <r>
      <rPr>
        <b/>
        <i/>
        <sz val="8"/>
        <rFont val="Arial"/>
        <family val="2"/>
      </rPr>
      <t>and</t>
    </r>
    <r>
      <rPr>
        <b/>
        <sz val="8"/>
        <rFont val="Arial"/>
        <family val="2"/>
      </rPr>
      <t xml:space="preserve"> Community Revitalization Plan</t>
    </r>
  </si>
  <si>
    <t>Project is in a QCT?</t>
  </si>
  <si>
    <t>Application meets A1 requirements and proposes to develop housing that is in a Qualified Census Tract (QCT).</t>
  </si>
  <si>
    <t>Census Tract Number:</t>
  </si>
  <si>
    <t>Eligible Basis Adjustment:</t>
  </si>
  <si>
    <t>Third-Party Capital Investment</t>
  </si>
  <si>
    <t>Applicable pool:</t>
  </si>
  <si>
    <t>Unrelated Third-Party Name</t>
  </si>
  <si>
    <t>Unrelated Third-Party Type</t>
  </si>
  <si>
    <t>&lt;Select unrelated 3rd party type&gt;</t>
  </si>
  <si>
    <t>iii.</t>
  </si>
  <si>
    <t>Does 3rd party improvement serve the tenant base for the proposed development?</t>
  </si>
  <si>
    <t>Distance from proposed project site in miles, rounded up to the next tenth of a mile:</t>
  </si>
  <si>
    <t>iv.</t>
  </si>
  <si>
    <t>Is 3rd party investment within a 0.5 mile radius of the proposed site?</t>
  </si>
  <si>
    <t>miles</t>
  </si>
  <si>
    <t>v.</t>
  </si>
  <si>
    <t>Was 3rd party improvement completed within three (3) years prior to Application Submission?</t>
  </si>
  <si>
    <t>Improvement Completion Date:</t>
  </si>
  <si>
    <t>Please provide description of:</t>
  </si>
  <si>
    <t>Investment or Funding Mechanism</t>
  </si>
  <si>
    <t>Investment’s Furtherance of Plan</t>
  </si>
  <si>
    <t>How investment will serve the tenant base</t>
  </si>
  <si>
    <t>Full Cost of Improvement</t>
  </si>
  <si>
    <t>Total Development Costs (TDC):</t>
  </si>
  <si>
    <r>
      <t xml:space="preserve">as a </t>
    </r>
    <r>
      <rPr>
        <sz val="8"/>
        <color rgb="FFFF0000"/>
        <rFont val="Arial"/>
        <family val="2"/>
      </rPr>
      <t>Percent of TDC:</t>
    </r>
  </si>
  <si>
    <t>IX.</t>
  </si>
  <si>
    <t>STABLE COMMUNITIES</t>
  </si>
  <si>
    <t>(Must use data from the most current FFIEC census report)</t>
  </si>
  <si>
    <t>Low-Poverty Communities</t>
  </si>
  <si>
    <t>Site's Census Tract Number:</t>
  </si>
  <si>
    <t>Project is located in a census tract that meets the following demographics according to the most recent FFIEC Census Report (www.ffiec.gov/Census/):</t>
  </si>
  <si>
    <t>Less than</t>
  </si>
  <si>
    <t>(see Income)</t>
  </si>
  <si>
    <t xml:space="preserve">below Poverty level </t>
  </si>
  <si>
    <t>Actual Percent</t>
  </si>
  <si>
    <t>Designated Middle or Upper Income level</t>
  </si>
  <si>
    <t>(see Demographics)</t>
  </si>
  <si>
    <t>Census Tract Nbr Meeting Requiremts</t>
  </si>
  <si>
    <t>Designation:</t>
  </si>
  <si>
    <t>&lt;Select&gt;</t>
  </si>
  <si>
    <r>
      <t xml:space="preserve">Project is </t>
    </r>
    <r>
      <rPr>
        <b/>
        <i/>
        <sz val="8"/>
        <rFont val="Arial"/>
        <family val="2"/>
      </rPr>
      <t>NOT</t>
    </r>
    <r>
      <rPr>
        <sz val="8"/>
        <rFont val="Arial"/>
        <family val="2"/>
      </rPr>
      <t xml:space="preserve"> located in a census tract that meets the above demographics according to the most recent FFIEC Census Report (www.ffiec.gov/Census/), but </t>
    </r>
    <r>
      <rPr>
        <b/>
        <i/>
        <sz val="8"/>
        <rFont val="Arial"/>
        <family val="2"/>
      </rPr>
      <t>IS</t>
    </r>
    <r>
      <rPr>
        <sz val="8"/>
        <rFont val="Arial"/>
        <family val="2"/>
      </rPr>
      <t xml:space="preserve"> located within 1/4 mile of a census tract that </t>
    </r>
    <r>
      <rPr>
        <i/>
        <sz val="8"/>
        <rFont val="Arial"/>
        <family val="2"/>
      </rPr>
      <t>does</t>
    </r>
    <r>
      <rPr>
        <sz val="8"/>
        <rFont val="Arial"/>
        <family val="2"/>
      </rPr>
      <t xml:space="preserve"> meet the above demographics. </t>
    </r>
    <r>
      <rPr>
        <sz val="6"/>
        <rFont val="Arial"/>
        <family val="2"/>
      </rPr>
      <t xml:space="preserve"> </t>
    </r>
    <r>
      <rPr>
        <sz val="8"/>
        <rFont val="Arial"/>
        <family val="2"/>
      </rPr>
      <t>(Applicant answer to Question 1 above cannot be "Yes".)</t>
    </r>
  </si>
  <si>
    <t>Driving Distance (mi) from Site Entr</t>
  </si>
  <si>
    <t>Desirable / Undesirable Activities Pts</t>
  </si>
  <si>
    <t>Enterprise Community Partners Opportunity360</t>
  </si>
  <si>
    <t>Enter the State percentile score from the Opportunity360 report for each of the categories below:</t>
  </si>
  <si>
    <t xml:space="preserve">Health and Well-being </t>
  </si>
  <si>
    <t>(seven measures assessing residents’ health status and ability to access care)</t>
  </si>
  <si>
    <t xml:space="preserve">Economic Security </t>
  </si>
  <si>
    <t>(four measures assessing residents’ ability to afford a good standard of living)</t>
  </si>
  <si>
    <t xml:space="preserve">SELECTION CRITERIA FOR NEW CONSTRUCTION APPLICATIONS </t>
  </si>
  <si>
    <t>Geographic Diversity</t>
  </si>
  <si>
    <t>Applicant is eligible for Desirable/Undesirable Activities as defined in NOFA, up to 6 points.</t>
  </si>
  <si>
    <t>Applicant is eligible for Community Transportation Options as defined in NOFA, up to 4 points.</t>
  </si>
  <si>
    <t>Applicant is eligible for Place-Based Opportunity  as defined in NOFA, up to 3 points.</t>
  </si>
  <si>
    <t>Applicant is eligible for Revitalization/Redevelopment Plans as defined in NOFA, up to 5 points.</t>
  </si>
  <si>
    <t>E.</t>
  </si>
  <si>
    <t>Applicant is eligible for Stable Communities as defined in NOFA, up to 5 points.</t>
  </si>
  <si>
    <t xml:space="preserve">SELECTION CRITERIA FOR REHABILITATION APPLICATIONS </t>
  </si>
  <si>
    <t>GEOGRAPHIC DIVERSITY</t>
  </si>
  <si>
    <t>Applicant is eligible for at least 1 point under Place-Based Opportunity subsection A. Quality Education Areas?</t>
  </si>
  <si>
    <t>Applicant is eligible for at least 2 points under Community Transportation Options?</t>
  </si>
  <si>
    <t>Applicant is near a grocery store according to Desirable/Undesirable Activities?</t>
  </si>
  <si>
    <t>Applicant is near a big box retailer according to Desirable/Undesirable Activities?</t>
  </si>
  <si>
    <t>Applicant is near a Medical care provider, hospital, or pharmacy according to Desirable/Undesirable Activities?</t>
  </si>
  <si>
    <t>Applicant meets only 2 of the above 5 scoring opportunities</t>
  </si>
  <si>
    <t>Applicant meets 3 or more of the above 5 scoring opportunities</t>
  </si>
  <si>
    <t>READINESS TO PROCEED FOR EXISTING PROPERTIES</t>
  </si>
  <si>
    <t xml:space="preserve">Physical Needs Assessment completed not more than one year prior to the NOFA Application Deadline. </t>
  </si>
  <si>
    <t>Relocation Documentation included in NOFA application.</t>
  </si>
  <si>
    <t>RENT ADVANTAGE</t>
  </si>
  <si>
    <t>If applicant chooses to seek points under this section, applicant agrees to reimburse DCA for the Preliminary Rent Analysis letter that will substantiate the rent advantage, regardless of whether the application is funded.</t>
  </si>
  <si>
    <t>OCCUPANCY</t>
  </si>
  <si>
    <t>Property's average occupancy level is 75% - 84.9%</t>
  </si>
  <si>
    <t>Property's average occupancy level is 85% - 94.9%</t>
  </si>
  <si>
    <t>Property's average occupancy level is 95%+</t>
  </si>
  <si>
    <t>V.</t>
  </si>
  <si>
    <t>PROPERTY AGE</t>
  </si>
  <si>
    <t>Property did not go through resyndication after January 1, 2005?</t>
  </si>
  <si>
    <t>PIS date 15-19 years ago</t>
  </si>
  <si>
    <t>PIS date 20-30 years ago</t>
  </si>
  <si>
    <t>ACCESSIBLE UNITS</t>
  </si>
  <si>
    <t>Total existing accessible/adaptable units</t>
  </si>
  <si>
    <t>Total existing units</t>
  </si>
  <si>
    <t>Existing accessible unit percentage</t>
  </si>
  <si>
    <t>Proposed accessible/adaptable units</t>
  </si>
  <si>
    <t>Proposed total units</t>
  </si>
  <si>
    <t>Proposed accessible unit percentage</t>
  </si>
  <si>
    <t>Lower of existing and proposed accessible unit percentages is 6.0-6.9%</t>
  </si>
  <si>
    <t>Lower of existing and proposed accessible unit percentages is 7.0-7.9%</t>
  </si>
  <si>
    <t>Lower of existing and proposed accessible unit percentages is 8.0-8.9%</t>
  </si>
  <si>
    <t>Lower of existing and proposed accessible unit percentages is 9.0%+</t>
  </si>
  <si>
    <t xml:space="preserve">SELECTION CRITERIA FOR HOME APPLICATIONS </t>
  </si>
  <si>
    <t>WILLINGNESS TO ACCEPT NHTF</t>
  </si>
  <si>
    <t>Select all that apply</t>
  </si>
  <si>
    <t xml:space="preserve">If NHTF funding is available to fund developments that applied for HOME, applicant is willing to accept NHTF? </t>
  </si>
  <si>
    <t>If yes to above: applicant has answered "Yes" to all questions under "NHTF REQUIREMENTS" on the NHTF tab of this workbook? *</t>
  </si>
  <si>
    <t xml:space="preserve">* Applicants should not fill out any scoring sections on the NHTF tab. Only fill out the NHTF requirements section. </t>
  </si>
  <si>
    <t>HOME REPAYMENT</t>
  </si>
  <si>
    <t>Pro forma reflects fully paying off the HOME loan within…</t>
  </si>
  <si>
    <t xml:space="preserve">   a) 30 years</t>
  </si>
  <si>
    <t xml:space="preserve">   b) 25 years</t>
  </si>
  <si>
    <t xml:space="preserve">   c) 20 years</t>
  </si>
  <si>
    <t xml:space="preserve">SELECTION CRITERIA FOR NHTF APPLICATIONS </t>
  </si>
  <si>
    <t>NHTF REQUIREMENTS</t>
  </si>
  <si>
    <t>Applicant understands that NHTF units must be rented to NHTF-eligible households for a period of 30 years. NHTF eligibility is determined by the greater of (a) the poverty line and (b) 30% of area median income.</t>
  </si>
  <si>
    <t xml:space="preserve">Applicant understands that all NHTF units must be supported by project-based rental assistance contracts. </t>
  </si>
  <si>
    <t xml:space="preserve">Applicant has completed and submitted a HOME cost allocation workbook substantiating the estimated minimum number of NHTF units given (a) estimated development costs, (b) amount of NHTF applying for, and (c) HOME/NHTF subsidy limits. </t>
  </si>
  <si>
    <t xml:space="preserve">(Existing occupied properties only) The number of PBRA contracts on the property is at least 10% more than the estimated minimum number of NHTF units. </t>
  </si>
  <si>
    <t>HISTORY SERVING TARGET POPULATION</t>
  </si>
  <si>
    <t>Selection Criteria narrative document explains how the applicant has a history of working with extremely low-income and/or special needs populations.</t>
  </si>
  <si>
    <t xml:space="preserve">RISK MITIGATION: PBRA CONTRACTS </t>
  </si>
  <si>
    <t>Enter counts; Enter points for the option that applies</t>
  </si>
  <si>
    <t>Estimated minimum number of NHTF units:</t>
  </si>
  <si>
    <t>&lt;enter&gt;</t>
  </si>
  <si>
    <t xml:space="preserve">Number of PBRA contracts: </t>
  </si>
  <si>
    <t>Ratio of PBRA contracts to NHTF units:</t>
  </si>
  <si>
    <t>The ratio of PBRA contracts to the estimated minimum number of NHTF units is at least a…</t>
  </si>
  <si>
    <t xml:space="preserve">   a) 2:1 ratio</t>
  </si>
  <si>
    <t xml:space="preserve">   b) 3:1 ratio</t>
  </si>
  <si>
    <t xml:space="preserve">   c) 4:1 ratio</t>
  </si>
  <si>
    <t>RISK MITIGATION: PBRA CONTRACT DURATION</t>
  </si>
  <si>
    <t>PBRA contract terms are for…</t>
  </si>
  <si>
    <t xml:space="preserve">   a) 5-9 years</t>
  </si>
  <si>
    <t xml:space="preserve">   b) 10-14 years</t>
  </si>
  <si>
    <t xml:space="preserve">   c) 15 or more years</t>
  </si>
  <si>
    <t>FINANCIAL FEASIBILITY</t>
  </si>
  <si>
    <t>Pro forma demonstrates a positive or break-even cash flow for…</t>
  </si>
  <si>
    <t xml:space="preserve">   a) 20-24 years</t>
  </si>
  <si>
    <t xml:space="preserve">   b) 25-29 years</t>
  </si>
  <si>
    <t xml:space="preserve">   c) 30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</si>
</sst>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00%"/>
    <numFmt numFmtId="165" formatCode="[&lt;=9999999]###\-####;\(###\)\ ###\-####"/>
    <numFmt numFmtId="166" formatCode="0.000&quot;  &quot;"/>
    <numFmt numFmtId="167" formatCode="0.0000%"/>
    <numFmt numFmtId="168" formatCode="m/d/yy;@"/>
    <numFmt numFmtId="169" formatCode="#,##0.0000"/>
    <numFmt numFmtId="170" formatCode="_([$€-2]* #,##0.00_);_([$€-2]* \(#,##0.00\);_([$€-2]* &quot;-&quot;??_)"/>
    <numFmt numFmtId="171" formatCode="0.00_);[Red]\(0.00\)"/>
    <numFmt numFmtId="172" formatCode="#,##0.0000_);[Red]\(#,##0.0000\)"/>
    <numFmt numFmtId="173" formatCode="#,##0.0_);[Red]\(#,##0.0\)"/>
  </numFmts>
  <fonts count="7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8"/>
      <name val="Arial"/>
      <family val="2"/>
    </font>
    <font>
      <b/>
      <sz val="12"/>
      <name val="Arial"/>
      <family val="2"/>
    </font>
    <font>
      <b/>
      <sz val="10"/>
      <name val="Arial"/>
      <family val="2"/>
    </font>
    <font>
      <b/>
      <sz val="9"/>
      <name val="Arial"/>
      <family val="2"/>
    </font>
    <font>
      <sz val="7"/>
      <name val="Arial"/>
      <family val="2"/>
    </font>
    <font>
      <sz val="9"/>
      <name val="Arial"/>
      <family val="2"/>
    </font>
    <font>
      <b/>
      <sz val="8"/>
      <name val="Arial"/>
      <family val="2"/>
    </font>
    <font>
      <i/>
      <sz val="8"/>
      <name val="Arial"/>
      <family val="2"/>
    </font>
    <font>
      <b/>
      <i/>
      <sz val="10"/>
      <name val="Arial"/>
      <family val="2"/>
    </font>
    <font>
      <b/>
      <i/>
      <sz val="8"/>
      <name val="Arial"/>
      <family val="2"/>
    </font>
    <font>
      <sz val="10"/>
      <name val="Garamond"/>
      <family val="1"/>
    </font>
    <font>
      <b/>
      <u/>
      <sz val="10"/>
      <name val="Arial"/>
      <family val="2"/>
    </font>
    <font>
      <b/>
      <i/>
      <sz val="9"/>
      <color indexed="10"/>
      <name val="Arial"/>
      <family val="2"/>
    </font>
    <font>
      <sz val="8"/>
      <color indexed="10"/>
      <name val="Arial"/>
      <family val="2"/>
    </font>
    <font>
      <sz val="8"/>
      <color rgb="FFFF0000"/>
      <name val="Arial"/>
      <family val="2"/>
    </font>
    <font>
      <b/>
      <sz val="8"/>
      <color rgb="FFFF0000"/>
      <name val="Arial"/>
      <family val="2"/>
    </font>
    <font>
      <b/>
      <sz val="10"/>
      <color rgb="FFFF0000"/>
      <name val="Arial"/>
      <family val="2"/>
    </font>
    <font>
      <b/>
      <sz val="9"/>
      <color rgb="FFFF0000"/>
      <name val="Arial"/>
      <family val="2"/>
    </font>
    <font>
      <sz val="9"/>
      <color rgb="FFFF0000"/>
      <name val="Arial"/>
      <family val="2"/>
    </font>
    <font>
      <sz val="12"/>
      <name val="Tms Rmn"/>
    </font>
    <font>
      <sz val="11"/>
      <color indexed="8"/>
      <name val="Calibri"/>
      <family val="2"/>
    </font>
    <font>
      <sz val="12"/>
      <name val="Helv"/>
    </font>
    <font>
      <sz val="9"/>
      <name val="Times New Roman"/>
      <family val="1"/>
    </font>
    <font>
      <sz val="12"/>
      <color indexed="9"/>
      <name val="Helv"/>
    </font>
    <font>
      <sz val="12"/>
      <color indexed="13"/>
      <name val="Helv"/>
    </font>
    <font>
      <sz val="7"/>
      <name val="Small Fonts"/>
      <family val="2"/>
    </font>
    <font>
      <i/>
      <sz val="2"/>
      <color indexed="9"/>
      <name val="Tms Rmn"/>
    </font>
    <font>
      <sz val="12"/>
      <color indexed="17"/>
      <name val="Helv"/>
    </font>
    <font>
      <u/>
      <sz val="10"/>
      <name val="Arial"/>
      <family val="2"/>
    </font>
    <font>
      <u/>
      <sz val="8"/>
      <name val="Arial"/>
      <family val="2"/>
    </font>
    <font>
      <sz val="6"/>
      <name val="Arial"/>
      <family val="2"/>
    </font>
    <font>
      <b/>
      <sz val="8"/>
      <color rgb="FF0000FF"/>
      <name val="Arial"/>
      <family val="2"/>
    </font>
    <font>
      <b/>
      <i/>
      <u/>
      <sz val="8"/>
      <name val="Arial"/>
      <family val="2"/>
    </font>
    <font>
      <b/>
      <sz val="9"/>
      <color rgb="FF0066FF"/>
      <name val="Arial"/>
      <family val="2"/>
    </font>
    <font>
      <b/>
      <i/>
      <sz val="8"/>
      <color rgb="FFFF0000"/>
      <name val="Arial"/>
      <family val="2"/>
    </font>
    <font>
      <b/>
      <sz val="9"/>
      <color rgb="FFCC9900"/>
      <name val="Arial"/>
      <family val="2"/>
    </font>
    <font>
      <i/>
      <u/>
      <sz val="8"/>
      <name val="Arial"/>
      <family val="2"/>
    </font>
    <font>
      <sz val="10"/>
      <name val="Calibri  "/>
    </font>
    <font>
      <b/>
      <i/>
      <sz val="9"/>
      <color rgb="FFFF0000"/>
      <name val="Arial"/>
      <family val="2"/>
    </font>
    <font>
      <b/>
      <sz val="10"/>
      <color indexed="9"/>
      <name val="Arial"/>
      <family val="2"/>
    </font>
    <font>
      <sz val="12"/>
      <name val="Arial"/>
      <family val="2"/>
    </font>
    <font>
      <sz val="11"/>
      <name val="Arial"/>
      <family val="2"/>
    </font>
    <font>
      <i/>
      <sz val="9"/>
      <name val="Arial"/>
      <family val="2"/>
    </font>
    <font>
      <i/>
      <sz val="10"/>
      <name val="Arial"/>
      <family val="2"/>
    </font>
    <font>
      <sz val="11"/>
      <color theme="1"/>
      <name val="Arial"/>
      <family val="2"/>
    </font>
    <font>
      <i/>
      <sz val="11"/>
      <color theme="1"/>
      <name val="Arial"/>
      <family val="2"/>
    </font>
    <font>
      <b/>
      <sz val="11"/>
      <color rgb="FFFF0000"/>
      <name val="Arial"/>
      <family val="2"/>
    </font>
    <font>
      <i/>
      <sz val="11"/>
      <name val="Arial"/>
      <family val="2"/>
    </font>
    <font>
      <b/>
      <sz val="7"/>
      <color rgb="FFFF0000"/>
      <name val="Arial"/>
      <family val="2"/>
    </font>
    <font>
      <b/>
      <i/>
      <sz val="10"/>
      <color rgb="FFFF0000"/>
      <name val="Arial"/>
      <family val="2"/>
    </font>
    <font>
      <b/>
      <u/>
      <sz val="8"/>
      <color rgb="FFFF0000"/>
      <name val="Arial"/>
      <family val="2"/>
    </font>
    <font>
      <b/>
      <sz val="10"/>
      <color indexed="10"/>
      <name val="Arial"/>
      <family val="2"/>
    </font>
    <font>
      <b/>
      <sz val="10"/>
      <color rgb="FFFF6600"/>
      <name val="Arial"/>
      <family val="2"/>
    </font>
    <font>
      <b/>
      <i/>
      <u/>
      <sz val="8"/>
      <color rgb="FFFF0000"/>
      <name val="Arial"/>
      <family val="2"/>
    </font>
    <font>
      <sz val="11"/>
      <color rgb="FFFF0000"/>
      <name val="Arial"/>
      <family val="2"/>
    </font>
    <font>
      <b/>
      <i/>
      <sz val="11"/>
      <color rgb="FFFF0000"/>
      <name val="Arial"/>
      <family val="2"/>
    </font>
    <font>
      <b/>
      <i/>
      <u/>
      <sz val="11"/>
      <color rgb="FFFF0000"/>
      <name val="Arial"/>
      <family val="2"/>
    </font>
    <font>
      <b/>
      <sz val="8"/>
      <color rgb="FFFF6600"/>
      <name val="Arial"/>
      <family val="2"/>
    </font>
    <font>
      <b/>
      <sz val="11"/>
      <color theme="1"/>
      <name val="Arial"/>
      <family val="2"/>
    </font>
    <font>
      <b/>
      <sz val="9"/>
      <color theme="1"/>
      <name val="Arial"/>
      <family val="2"/>
    </font>
    <font>
      <i/>
      <sz val="10"/>
      <color theme="1"/>
      <name val="Arial"/>
      <family val="2"/>
    </font>
    <font>
      <b/>
      <sz val="10"/>
      <color rgb="FFFFFFFF"/>
      <name val="Arial"/>
      <family val="2"/>
    </font>
    <font>
      <sz val="11"/>
      <color rgb="FF000000"/>
      <name val="Arial"/>
      <family val="2"/>
    </font>
    <font>
      <i/>
      <sz val="11"/>
      <color rgb="FF000000"/>
      <name val="Arial"/>
      <family val="2"/>
    </font>
    <font>
      <sz val="11"/>
      <color theme="1"/>
      <name val="Calibri"/>
      <family val="2"/>
    </font>
    <font>
      <b/>
      <i/>
      <sz val="9"/>
      <name val="Arial"/>
      <family val="2"/>
    </font>
    <font>
      <i/>
      <sz val="11"/>
      <color rgb="FF000000"/>
      <name val="Calibri"/>
      <family val="2"/>
    </font>
    <font>
      <b/>
      <sz val="11"/>
      <color rgb="FF000000"/>
      <name val="Calibri"/>
      <family val="2"/>
    </font>
    <font>
      <b/>
      <sz val="10"/>
      <name val="Calibri  "/>
    </font>
    <font>
      <b/>
      <u/>
      <sz val="10"/>
      <name val="Calibri  "/>
    </font>
    <font>
      <b/>
      <sz val="11"/>
      <name val="Arial"/>
      <family val="2"/>
    </font>
    <font>
      <b/>
      <sz val="11"/>
      <color indexed="9"/>
      <name val="Arial"/>
      <family val="2"/>
    </font>
    <font>
      <b/>
      <i/>
      <sz val="10"/>
      <color theme="1"/>
      <name val="Arial"/>
      <family val="2"/>
    </font>
  </fonts>
  <fills count="1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CCFFFF"/>
        <bgColor rgb="FF000000"/>
      </patternFill>
    </fill>
    <fill>
      <patternFill patternType="solid">
        <fgColor rgb="FFFFFFCC"/>
        <bgColor rgb="FF000000"/>
      </patternFill>
    </fill>
    <fill>
      <patternFill patternType="solid">
        <fgColor rgb="FFFFFFFF"/>
        <bgColor rgb="FF000000"/>
      </patternFill>
    </fill>
    <fill>
      <patternFill patternType="solid">
        <fgColor rgb="FFFFFF00"/>
        <bgColor rgb="FF000000"/>
      </patternFill>
    </fill>
    <fill>
      <patternFill patternType="solid">
        <fgColor indexed="12"/>
        <bgColor indexed="64"/>
      </patternFill>
    </fill>
    <fill>
      <patternFill patternType="solid">
        <fgColor theme="9" tint="0.79998168889431442"/>
        <bgColor indexed="64"/>
      </patternFill>
    </fill>
    <fill>
      <patternFill patternType="solid">
        <fgColor indexed="41"/>
        <bgColor indexed="64"/>
      </patternFill>
    </fill>
    <fill>
      <patternFill patternType="solid">
        <fgColor rgb="FFFFFFCC"/>
        <bgColor indexed="64"/>
      </patternFill>
    </fill>
    <fill>
      <patternFill patternType="solid">
        <fgColor rgb="FFCCFFFF"/>
        <bgColor indexed="64"/>
      </patternFill>
    </fill>
    <fill>
      <patternFill patternType="solid">
        <fgColor rgb="FF0000FF"/>
        <bgColor rgb="FF000000"/>
      </patternFill>
    </fill>
    <fill>
      <patternFill patternType="solid">
        <fgColor rgb="FFE2EFDA"/>
        <bgColor rgb="FF000000"/>
      </patternFill>
    </fill>
  </fills>
  <borders count="10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hair">
        <color auto="1"/>
      </left>
      <right/>
      <top style="hair">
        <color auto="1"/>
      </top>
      <bottom style="thin">
        <color auto="1"/>
      </bottom>
      <diagonal/>
    </border>
    <border>
      <left style="hair">
        <color indexed="64"/>
      </left>
      <right/>
      <top style="thin">
        <color indexed="64"/>
      </top>
      <bottom style="hair">
        <color indexed="64"/>
      </bottom>
      <diagonal/>
    </border>
    <border>
      <left style="double">
        <color indexed="10"/>
      </left>
      <right style="double">
        <color indexed="10"/>
      </right>
      <top style="double">
        <color indexed="10"/>
      </top>
      <bottom style="double">
        <color indexed="10"/>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auto="1"/>
      </right>
      <top style="medium">
        <color indexed="64"/>
      </top>
      <bottom style="medium">
        <color indexed="64"/>
      </bottom>
      <diagonal/>
    </border>
    <border>
      <left style="hair">
        <color auto="1"/>
      </left>
      <right style="hair">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indexed="64"/>
      </left>
      <right style="thin">
        <color indexed="64"/>
      </right>
      <top style="hair">
        <color indexed="64"/>
      </top>
      <bottom style="hair">
        <color indexed="64"/>
      </bottom>
      <diagonal/>
    </border>
    <border>
      <left style="hair">
        <color auto="1"/>
      </left>
      <right style="hair">
        <color auto="1"/>
      </right>
      <top/>
      <bottom/>
      <diagonal/>
    </border>
    <border>
      <left/>
      <right style="medium">
        <color indexed="64"/>
      </right>
      <top style="hair">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auto="1"/>
      </right>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32">
    <xf numFmtId="0" fontId="0" fillId="0" borderId="0"/>
    <xf numFmtId="0" fontId="3" fillId="0" borderId="0"/>
    <xf numFmtId="43" fontId="4" fillId="0" borderId="0" applyFont="0" applyFill="0" applyBorder="0" applyAlignment="0" applyProtection="0"/>
    <xf numFmtId="44" fontId="4" fillId="0" borderId="0" applyFont="0" applyFill="0" applyBorder="0" applyAlignment="0" applyProtection="0"/>
    <xf numFmtId="38" fontId="5" fillId="2"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10" fontId="5" fillId="3" borderId="3" applyNumberFormat="0" applyBorder="0" applyAlignment="0" applyProtection="0"/>
    <xf numFmtId="166" fontId="4" fillId="0" borderId="0"/>
    <xf numFmtId="9" fontId="4" fillId="0" borderId="0" applyFont="0" applyFill="0" applyBorder="0" applyAlignment="0" applyProtection="0"/>
    <xf numFmtId="10" fontId="4" fillId="0" borderId="0" applyFont="0" applyFill="0" applyBorder="0" applyAlignment="0" applyProtection="0"/>
    <xf numFmtId="0" fontId="1" fillId="0" borderId="0"/>
    <xf numFmtId="0" fontId="4" fillId="0" borderId="0"/>
    <xf numFmtId="0" fontId="24" fillId="0" borderId="0" applyNumberFormat="0" applyFill="0" applyBorder="0" applyAlignment="0" applyProtection="0"/>
    <xf numFmtId="43" fontId="25" fillId="0" borderId="0" applyFont="0" applyFill="0" applyBorder="0" applyAlignment="0" applyProtection="0"/>
    <xf numFmtId="44" fontId="15" fillId="0" borderId="0" applyFont="0" applyFill="0" applyBorder="0" applyAlignment="0" applyProtection="0"/>
    <xf numFmtId="15" fontId="26" fillId="0" borderId="49" applyFont="0" applyFill="0" applyBorder="0" applyProtection="0">
      <alignment horizontal="center"/>
      <protection locked="0"/>
    </xf>
    <xf numFmtId="170" fontId="27" fillId="0" borderId="0" applyFont="0" applyFill="0" applyBorder="0" applyAlignment="0" applyProtection="0"/>
    <xf numFmtId="38" fontId="26" fillId="0" borderId="0" applyFill="0" applyBorder="0" applyAlignment="0" applyProtection="0"/>
    <xf numFmtId="171" fontId="28" fillId="0" borderId="0" applyFill="0" applyBorder="0" applyAlignment="0" applyProtection="0">
      <alignment horizontal="right"/>
    </xf>
    <xf numFmtId="37" fontId="29" fillId="0" borderId="49" applyNumberFormat="0" applyFont="0" applyFill="0" applyAlignment="0" applyProtection="0">
      <alignment horizontal="center" vertical="center"/>
    </xf>
    <xf numFmtId="37" fontId="30" fillId="0" borderId="0"/>
    <xf numFmtId="0" fontId="4" fillId="0" borderId="0"/>
    <xf numFmtId="0" fontId="4" fillId="0" borderId="0"/>
    <xf numFmtId="0" fontId="31" fillId="0" borderId="0" applyNumberFormat="0" applyFill="0" applyBorder="0" applyAlignment="0" applyProtection="0"/>
    <xf numFmtId="37" fontId="32" fillId="0" borderId="0" applyFill="0" applyBorder="0" applyAlignment="0" applyProtection="0"/>
    <xf numFmtId="9" fontId="2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 fillId="0" borderId="0"/>
    <xf numFmtId="0" fontId="6" fillId="0" borderId="2">
      <alignment horizontal="left" vertical="center"/>
    </xf>
    <xf numFmtId="10" fontId="5" fillId="3" borderId="3" applyNumberFormat="0" applyBorder="0" applyAlignment="0" applyProtection="0"/>
  </cellStyleXfs>
  <cellXfs count="699">
    <xf numFmtId="0" fontId="0" fillId="0" borderId="0" xfId="0"/>
    <xf numFmtId="0" fontId="2" fillId="0" borderId="0" xfId="0" applyFont="1"/>
    <xf numFmtId="0" fontId="4" fillId="0" borderId="0" xfId="0" applyFont="1" applyFill="1" applyAlignment="1" applyProtection="1">
      <alignment vertical="center"/>
    </xf>
    <xf numFmtId="0" fontId="5" fillId="0" borderId="0" xfId="0" applyFont="1" applyFill="1" applyBorder="1" applyAlignment="1" applyProtection="1">
      <alignment vertical="center"/>
    </xf>
    <xf numFmtId="0" fontId="9" fillId="0" borderId="0" xfId="0" applyFont="1" applyFill="1" applyBorder="1" applyAlignment="1" applyProtection="1">
      <alignment horizontal="right"/>
    </xf>
    <xf numFmtId="0" fontId="1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8" fillId="0" borderId="0" xfId="0" applyFont="1" applyProtection="1"/>
    <xf numFmtId="0" fontId="0" fillId="0" borderId="0" xfId="0" applyFill="1"/>
    <xf numFmtId="38" fontId="7" fillId="0" borderId="0" xfId="0" applyNumberFormat="1" applyFont="1" applyFill="1" applyBorder="1" applyAlignment="1" applyProtection="1">
      <alignment horizontal="center" vertical="center"/>
      <protection locked="0"/>
    </xf>
    <xf numFmtId="38" fontId="7" fillId="0" borderId="0" xfId="0" applyNumberFormat="1" applyFont="1" applyFill="1" applyBorder="1" applyAlignment="1" applyProtection="1">
      <alignment horizontal="center" vertical="center"/>
    </xf>
    <xf numFmtId="0" fontId="11" fillId="0" borderId="0" xfId="0" applyFont="1" applyFill="1" applyBorder="1" applyAlignment="1" applyProtection="1"/>
    <xf numFmtId="0" fontId="5" fillId="0" borderId="0" xfId="0" applyFont="1" applyBorder="1" applyProtection="1"/>
    <xf numFmtId="0" fontId="8" fillId="0" borderId="0" xfId="0" applyFont="1" applyBorder="1" applyProtection="1"/>
    <xf numFmtId="0" fontId="5" fillId="0" borderId="0" xfId="0" applyFont="1" applyBorder="1" applyAlignment="1" applyProtection="1">
      <alignment horizontal="left" vertical="center"/>
    </xf>
    <xf numFmtId="0" fontId="5" fillId="0" borderId="0" xfId="0" applyFont="1" applyFill="1" applyBorder="1" applyAlignment="1" applyProtection="1"/>
    <xf numFmtId="0" fontId="10" fillId="0" borderId="0" xfId="0" applyFont="1" applyFill="1" applyAlignment="1" applyProtection="1">
      <alignment vertical="center"/>
    </xf>
    <xf numFmtId="0" fontId="14"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right" vertical="center"/>
    </xf>
    <xf numFmtId="0" fontId="7" fillId="0" borderId="0" xfId="0" applyFont="1" applyFill="1" applyBorder="1" applyAlignment="1" applyProtection="1">
      <alignment vertical="center"/>
    </xf>
    <xf numFmtId="0" fontId="5" fillId="0" borderId="0" xfId="0" applyFont="1" applyFill="1" applyProtection="1"/>
    <xf numFmtId="0" fontId="5" fillId="0" borderId="0" xfId="0" applyFont="1" applyFill="1" applyBorder="1" applyProtection="1"/>
    <xf numFmtId="3" fontId="5" fillId="0" borderId="0" xfId="0" applyNumberFormat="1" applyFont="1" applyBorder="1" applyAlignment="1" applyProtection="1">
      <alignment horizontal="left" vertical="center"/>
    </xf>
    <xf numFmtId="3" fontId="5" fillId="0" borderId="0" xfId="0" applyNumberFormat="1" applyFont="1" applyBorder="1" applyAlignment="1" applyProtection="1">
      <alignment horizontal="center" vertical="center" wrapText="1"/>
    </xf>
    <xf numFmtId="0" fontId="20" fillId="0" borderId="7" xfId="0" applyFont="1" applyFill="1" applyBorder="1" applyAlignment="1" applyProtection="1"/>
    <xf numFmtId="10" fontId="20" fillId="0" borderId="15" xfId="0" applyNumberFormat="1" applyFont="1" applyFill="1" applyBorder="1" applyAlignment="1" applyProtection="1">
      <alignment horizontal="center" vertical="center"/>
    </xf>
    <xf numFmtId="164" fontId="20" fillId="0" borderId="17" xfId="0" applyNumberFormat="1"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5" fillId="0" borderId="0" xfId="0" applyFont="1" applyBorder="1" applyAlignment="1" applyProtection="1">
      <alignment vertical="center" wrapText="1"/>
    </xf>
    <xf numFmtId="49" fontId="19" fillId="0" borderId="0" xfId="0" applyNumberFormat="1" applyFont="1" applyBorder="1" applyAlignment="1" applyProtection="1">
      <alignment horizontal="left" vertical="center"/>
    </xf>
    <xf numFmtId="0" fontId="19" fillId="0" borderId="0" xfId="0" applyFont="1" applyBorder="1" applyAlignment="1" applyProtection="1">
      <alignment vertical="center"/>
    </xf>
    <xf numFmtId="0" fontId="11" fillId="0" borderId="0" xfId="0" quotePrefix="1" applyFont="1" applyFill="1" applyAlignment="1" applyProtection="1">
      <alignment horizontal="left" vertical="center"/>
    </xf>
    <xf numFmtId="38" fontId="38" fillId="0" borderId="31" xfId="0" applyNumberFormat="1" applyFont="1" applyBorder="1" applyAlignment="1" applyProtection="1">
      <alignment horizontal="center" vertical="center" wrapText="1"/>
    </xf>
    <xf numFmtId="0" fontId="10" fillId="0" borderId="0" xfId="0" applyFont="1" applyAlignment="1" applyProtection="1">
      <alignment horizontal="center"/>
    </xf>
    <xf numFmtId="0" fontId="5" fillId="0" borderId="0" xfId="0" applyFont="1" applyBorder="1" applyAlignment="1" applyProtection="1">
      <alignment horizontal="center" vertical="center"/>
    </xf>
    <xf numFmtId="0" fontId="13" fillId="0" borderId="0" xfId="0" applyFont="1" applyFill="1" applyBorder="1" applyAlignment="1" applyProtection="1">
      <alignment vertical="center"/>
    </xf>
    <xf numFmtId="0" fontId="7" fillId="0" borderId="0" xfId="0" applyFont="1" applyFill="1" applyBorder="1" applyAlignment="1" applyProtection="1">
      <alignment horizontal="center"/>
    </xf>
    <xf numFmtId="0" fontId="11" fillId="4" borderId="15" xfId="0" applyFont="1" applyFill="1" applyBorder="1" applyAlignment="1" applyProtection="1">
      <alignment horizontal="center" vertical="center"/>
      <protection locked="0"/>
    </xf>
    <xf numFmtId="0" fontId="22" fillId="0" borderId="0" xfId="0" applyFont="1" applyFill="1" applyBorder="1" applyAlignment="1" applyProtection="1">
      <alignment vertical="center"/>
    </xf>
    <xf numFmtId="0" fontId="43" fillId="0" borderId="0" xfId="0" applyFont="1" applyFill="1" applyBorder="1" applyAlignment="1" applyProtection="1">
      <alignment horizontal="center" vertical="center"/>
    </xf>
    <xf numFmtId="38" fontId="7" fillId="6" borderId="14" xfId="0" applyNumberFormat="1"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1" fillId="4" borderId="16" xfId="0"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top"/>
    </xf>
    <xf numFmtId="0" fontId="11" fillId="4" borderId="17" xfId="0" applyFont="1" applyFill="1" applyBorder="1" applyAlignment="1" applyProtection="1">
      <alignment horizontal="center" vertical="top"/>
      <protection locked="0"/>
    </xf>
    <xf numFmtId="38" fontId="7" fillId="4" borderId="3" xfId="0" applyNumberFormat="1" applyFont="1" applyFill="1" applyBorder="1" applyAlignment="1" applyProtection="1">
      <alignment horizontal="center" vertical="center"/>
      <protection locked="0"/>
    </xf>
    <xf numFmtId="0" fontId="11" fillId="0" borderId="0" xfId="0" quotePrefix="1" applyFont="1" applyFill="1" applyBorder="1" applyAlignment="1" applyProtection="1">
      <alignment horizontal="left" vertical="top"/>
    </xf>
    <xf numFmtId="0" fontId="5" fillId="0" borderId="0" xfId="0" applyFont="1" applyFill="1" applyBorder="1" applyAlignment="1" applyProtection="1">
      <alignment vertical="top"/>
    </xf>
    <xf numFmtId="0" fontId="11" fillId="0" borderId="0" xfId="0" quotePrefix="1" applyFont="1" applyFill="1" applyBorder="1" applyAlignment="1" applyProtection="1">
      <alignment horizontal="center" vertical="top"/>
    </xf>
    <xf numFmtId="0" fontId="8" fillId="0" borderId="0" xfId="0" quotePrefix="1" applyFont="1" applyFill="1" applyBorder="1" applyAlignment="1" applyProtection="1">
      <alignment horizontal="left" vertical="center"/>
    </xf>
    <xf numFmtId="0" fontId="8" fillId="0" borderId="0" xfId="0" applyFont="1" applyFill="1" applyBorder="1" applyProtection="1"/>
    <xf numFmtId="0" fontId="19" fillId="0" borderId="0" xfId="0" applyFont="1" applyFill="1" applyBorder="1" applyAlignment="1" applyProtection="1">
      <alignment horizontal="left"/>
    </xf>
    <xf numFmtId="0" fontId="8" fillId="0" borderId="0" xfId="0" applyFont="1" applyFill="1" applyBorder="1" applyAlignment="1" applyProtection="1">
      <alignment horizontal="left" vertical="center"/>
    </xf>
    <xf numFmtId="38" fontId="7" fillId="4" borderId="14" xfId="0" applyNumberFormat="1" applyFont="1" applyFill="1" applyBorder="1" applyAlignment="1" applyProtection="1">
      <alignment horizontal="center" vertical="center"/>
      <protection locked="0"/>
    </xf>
    <xf numFmtId="38" fontId="7" fillId="5" borderId="14" xfId="0" applyNumberFormat="1" applyFont="1" applyFill="1" applyBorder="1" applyAlignment="1" applyProtection="1">
      <alignment horizontal="center" vertical="center"/>
    </xf>
    <xf numFmtId="0" fontId="11" fillId="4" borderId="20" xfId="0" applyFont="1" applyFill="1" applyBorder="1" applyAlignment="1" applyProtection="1">
      <alignment horizontal="center" vertical="top"/>
      <protection locked="0"/>
    </xf>
    <xf numFmtId="0" fontId="11" fillId="4" borderId="17" xfId="0" applyFont="1" applyFill="1" applyBorder="1" applyAlignment="1" applyProtection="1">
      <alignment horizontal="center" vertical="center"/>
      <protection locked="0"/>
    </xf>
    <xf numFmtId="0" fontId="45" fillId="0" borderId="0" xfId="0" applyNumberFormat="1" applyFont="1" applyFill="1" applyAlignment="1" applyProtection="1">
      <alignment vertical="center" wrapText="1"/>
    </xf>
    <xf numFmtId="0" fontId="4" fillId="0" borderId="0" xfId="0" applyFont="1" applyFill="1" applyProtection="1"/>
    <xf numFmtId="0" fontId="46" fillId="0" borderId="0" xfId="0" applyFont="1" applyFill="1" applyAlignment="1" applyProtection="1">
      <alignment vertical="center"/>
    </xf>
    <xf numFmtId="0" fontId="46" fillId="0" borderId="0" xfId="0" applyFont="1" applyFill="1" applyBorder="1" applyAlignment="1" applyProtection="1">
      <alignment vertical="center"/>
    </xf>
    <xf numFmtId="0" fontId="7" fillId="0" borderId="67" xfId="0" applyFont="1" applyFill="1" applyBorder="1" applyAlignment="1" applyProtection="1">
      <alignment horizontal="center"/>
    </xf>
    <xf numFmtId="38" fontId="7" fillId="6" borderId="0" xfId="0" applyNumberFormat="1" applyFont="1" applyFill="1" applyBorder="1" applyAlignment="1" applyProtection="1">
      <alignment horizontal="center" vertical="center"/>
    </xf>
    <xf numFmtId="38" fontId="13" fillId="0" borderId="0" xfId="0" applyNumberFormat="1"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8" fillId="0" borderId="0" xfId="0" applyFont="1" applyFill="1" applyBorder="1" applyProtection="1"/>
    <xf numFmtId="0" fontId="12" fillId="0" borderId="0" xfId="0" applyFont="1" applyFill="1" applyBorder="1" applyAlignment="1" applyProtection="1">
      <alignment vertical="center"/>
    </xf>
    <xf numFmtId="0" fontId="13" fillId="0" borderId="57" xfId="0" quotePrefix="1" applyFont="1" applyFill="1" applyBorder="1" applyAlignment="1" applyProtection="1">
      <alignment vertical="center"/>
    </xf>
    <xf numFmtId="0" fontId="13" fillId="0" borderId="63" xfId="0" applyFont="1" applyFill="1" applyBorder="1" applyAlignment="1" applyProtection="1">
      <alignment vertical="center"/>
    </xf>
    <xf numFmtId="0" fontId="11" fillId="0" borderId="63" xfId="0" applyFont="1" applyFill="1" applyBorder="1" applyAlignment="1" applyProtection="1"/>
    <xf numFmtId="0" fontId="5" fillId="0" borderId="63" xfId="0" applyFont="1" applyFill="1" applyBorder="1" applyAlignment="1" applyProtection="1">
      <alignment vertical="center"/>
    </xf>
    <xf numFmtId="0" fontId="8" fillId="0" borderId="63" xfId="0" applyFont="1" applyFill="1" applyBorder="1" applyAlignment="1" applyProtection="1">
      <alignment vertical="center"/>
    </xf>
    <xf numFmtId="0" fontId="22" fillId="0" borderId="63" xfId="0" applyFont="1" applyFill="1" applyBorder="1" applyAlignment="1" applyProtection="1">
      <alignment vertical="center"/>
    </xf>
    <xf numFmtId="0" fontId="43" fillId="0" borderId="63" xfId="0" applyFont="1" applyFill="1" applyBorder="1" applyAlignment="1" applyProtection="1">
      <alignment horizontal="center" vertical="center"/>
    </xf>
    <xf numFmtId="38" fontId="13" fillId="0" borderId="63" xfId="0" applyNumberFormat="1" applyFont="1" applyFill="1" applyBorder="1" applyAlignment="1" applyProtection="1">
      <alignment horizontal="center" vertical="center"/>
    </xf>
    <xf numFmtId="0" fontId="13" fillId="0" borderId="64" xfId="0" quotePrefix="1" applyFont="1" applyFill="1" applyBorder="1" applyAlignment="1" applyProtection="1">
      <alignment vertical="center"/>
    </xf>
    <xf numFmtId="38" fontId="7" fillId="6" borderId="67" xfId="0" applyNumberFormat="1" applyFont="1" applyFill="1" applyBorder="1" applyAlignment="1" applyProtection="1">
      <alignment horizontal="center" vertical="center"/>
    </xf>
    <xf numFmtId="0" fontId="8" fillId="0" borderId="64" xfId="0" applyFont="1" applyFill="1" applyBorder="1" applyAlignment="1" applyProtection="1">
      <alignment horizontal="right" vertical="center"/>
    </xf>
    <xf numFmtId="0" fontId="5" fillId="0" borderId="64" xfId="0" applyFont="1" applyFill="1" applyBorder="1" applyProtection="1"/>
    <xf numFmtId="0" fontId="11" fillId="5" borderId="71" xfId="0" applyFont="1" applyFill="1" applyBorder="1" applyAlignment="1" applyProtection="1">
      <alignment horizontal="center" vertical="center"/>
    </xf>
    <xf numFmtId="0" fontId="11" fillId="5" borderId="72" xfId="0" applyFont="1" applyFill="1" applyBorder="1" applyAlignment="1" applyProtection="1">
      <alignment horizontal="center" vertical="center"/>
    </xf>
    <xf numFmtId="0" fontId="5" fillId="0" borderId="68" xfId="0" applyFont="1" applyFill="1" applyBorder="1" applyAlignment="1" applyProtection="1">
      <alignment horizontal="right" vertical="center"/>
    </xf>
    <xf numFmtId="0" fontId="5" fillId="0" borderId="67" xfId="0" applyFont="1" applyFill="1" applyBorder="1" applyAlignment="1" applyProtection="1">
      <alignment horizontal="center" vertical="center"/>
    </xf>
    <xf numFmtId="0" fontId="11" fillId="5" borderId="73" xfId="0" applyFont="1" applyFill="1" applyBorder="1" applyAlignment="1" applyProtection="1">
      <alignment horizontal="center" vertical="top"/>
    </xf>
    <xf numFmtId="0" fontId="8" fillId="0" borderId="64" xfId="0" quotePrefix="1" applyFont="1" applyFill="1" applyBorder="1" applyAlignment="1" applyProtection="1">
      <alignment horizontal="center" vertical="center"/>
    </xf>
    <xf numFmtId="38" fontId="7" fillId="5" borderId="74" xfId="0" applyNumberFormat="1" applyFont="1" applyFill="1" applyBorder="1" applyAlignment="1" applyProtection="1">
      <alignment horizontal="center" vertical="center"/>
    </xf>
    <xf numFmtId="0" fontId="11" fillId="5" borderId="79" xfId="0" applyFont="1" applyFill="1" applyBorder="1" applyAlignment="1" applyProtection="1">
      <alignment horizontal="center" vertical="top"/>
    </xf>
    <xf numFmtId="0" fontId="11" fillId="5" borderId="73" xfId="0" applyFont="1" applyFill="1" applyBorder="1" applyAlignment="1" applyProtection="1">
      <alignment horizontal="center" vertical="center"/>
    </xf>
    <xf numFmtId="0" fontId="13" fillId="9" borderId="0" xfId="0" applyFont="1" applyFill="1" applyBorder="1" applyAlignment="1" applyProtection="1">
      <alignment horizontal="center" vertical="center" wrapText="1"/>
    </xf>
    <xf numFmtId="0" fontId="7" fillId="9" borderId="4" xfId="0" applyFont="1" applyFill="1" applyBorder="1" applyAlignment="1" applyProtection="1">
      <alignment horizontal="center" vertical="center"/>
    </xf>
    <xf numFmtId="0" fontId="7" fillId="9" borderId="65" xfId="0" applyFont="1" applyFill="1" applyBorder="1" applyAlignment="1" applyProtection="1">
      <alignment horizontal="center" vertical="center"/>
    </xf>
    <xf numFmtId="0" fontId="13" fillId="9" borderId="12" xfId="0" applyFont="1" applyFill="1" applyBorder="1" applyAlignment="1" applyProtection="1">
      <alignment horizontal="center" vertical="center" wrapText="1"/>
    </xf>
    <xf numFmtId="0" fontId="7" fillId="9" borderId="8" xfId="0" applyFont="1" applyFill="1" applyBorder="1" applyAlignment="1" applyProtection="1">
      <alignment vertical="center"/>
    </xf>
    <xf numFmtId="0" fontId="7" fillId="9" borderId="11" xfId="0" applyFont="1" applyFill="1" applyBorder="1" applyAlignment="1" applyProtection="1">
      <alignment horizontal="center" vertical="center"/>
    </xf>
    <xf numFmtId="0" fontId="7" fillId="9" borderId="66" xfId="0" applyFont="1" applyFill="1" applyBorder="1" applyAlignment="1" applyProtection="1">
      <alignment horizontal="center" vertical="center"/>
    </xf>
    <xf numFmtId="0" fontId="46" fillId="9" borderId="0" xfId="0" applyFont="1" applyFill="1" applyBorder="1" applyAlignment="1" applyProtection="1">
      <alignment vertical="center"/>
    </xf>
    <xf numFmtId="0" fontId="13" fillId="9" borderId="0" xfId="0" applyFont="1" applyFill="1" applyBorder="1" applyAlignment="1" applyProtection="1">
      <alignment horizontal="center" wrapText="1"/>
    </xf>
    <xf numFmtId="0" fontId="7" fillId="9" borderId="0" xfId="0" applyFont="1" applyFill="1" applyBorder="1" applyAlignment="1" applyProtection="1">
      <alignment vertical="center"/>
    </xf>
    <xf numFmtId="0" fontId="7" fillId="9" borderId="0" xfId="0" applyFont="1" applyFill="1" applyBorder="1" applyAlignment="1" applyProtection="1">
      <alignment horizontal="center" vertical="center"/>
    </xf>
    <xf numFmtId="0" fontId="7" fillId="9" borderId="67" xfId="0" applyFont="1" applyFill="1" applyBorder="1" applyAlignment="1" applyProtection="1">
      <alignment horizontal="center"/>
    </xf>
    <xf numFmtId="0" fontId="46" fillId="9" borderId="68" xfId="0" applyFont="1" applyFill="1" applyBorder="1" applyAlignment="1" applyProtection="1">
      <alignment vertical="center"/>
    </xf>
    <xf numFmtId="0" fontId="6" fillId="9" borderId="68" xfId="0" applyFont="1" applyFill="1" applyBorder="1" applyAlignment="1" applyProtection="1">
      <alignment horizontal="center" vertical="center"/>
    </xf>
    <xf numFmtId="38" fontId="13" fillId="9" borderId="68" xfId="0" applyNumberFormat="1" applyFont="1" applyFill="1" applyBorder="1" applyAlignment="1" applyProtection="1">
      <alignment horizontal="center" vertical="center"/>
    </xf>
    <xf numFmtId="38" fontId="7" fillId="9" borderId="69" xfId="0" applyNumberFormat="1" applyFont="1" applyFill="1" applyBorder="1" applyAlignment="1" applyProtection="1">
      <alignment horizontal="center" vertical="center"/>
    </xf>
    <xf numFmtId="38" fontId="7" fillId="9" borderId="70" xfId="0" applyNumberFormat="1" applyFont="1" applyFill="1" applyBorder="1" applyAlignment="1" applyProtection="1">
      <alignment horizontal="center" vertical="center"/>
    </xf>
    <xf numFmtId="0" fontId="49" fillId="9" borderId="57" xfId="0" applyFont="1" applyFill="1" applyBorder="1"/>
    <xf numFmtId="0" fontId="49" fillId="9" borderId="63" xfId="0" applyFont="1" applyFill="1" applyBorder="1"/>
    <xf numFmtId="0" fontId="50" fillId="9" borderId="63" xfId="0" applyFont="1" applyFill="1" applyBorder="1"/>
    <xf numFmtId="0" fontId="49" fillId="9" borderId="58" xfId="0" applyFont="1" applyFill="1" applyBorder="1"/>
    <xf numFmtId="0" fontId="49" fillId="0" borderId="0" xfId="0" applyFont="1"/>
    <xf numFmtId="0" fontId="50" fillId="0" borderId="0" xfId="0" applyFont="1"/>
    <xf numFmtId="0" fontId="46" fillId="0" borderId="63" xfId="0" applyFont="1" applyFill="1" applyBorder="1" applyProtection="1"/>
    <xf numFmtId="0" fontId="46" fillId="0" borderId="0" xfId="0" applyFont="1" applyFill="1" applyBorder="1" applyProtection="1"/>
    <xf numFmtId="0" fontId="49" fillId="0" borderId="59" xfId="0" applyFont="1" applyBorder="1"/>
    <xf numFmtId="0" fontId="49" fillId="0" borderId="68" xfId="0" applyFont="1" applyBorder="1"/>
    <xf numFmtId="0" fontId="50" fillId="0" borderId="68" xfId="0" applyFont="1" applyBorder="1"/>
    <xf numFmtId="0" fontId="49" fillId="0" borderId="60" xfId="0" applyFont="1" applyBorder="1"/>
    <xf numFmtId="0" fontId="52" fillId="0" borderId="0" xfId="0" applyFont="1" applyFill="1" applyBorder="1" applyProtection="1"/>
    <xf numFmtId="0" fontId="9"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21" fillId="0" borderId="67" xfId="0" applyFont="1" applyFill="1" applyBorder="1" applyAlignment="1" applyProtection="1">
      <alignment vertical="center"/>
    </xf>
    <xf numFmtId="0" fontId="46" fillId="0" borderId="64" xfId="0" applyFont="1" applyFill="1" applyBorder="1" applyProtection="1"/>
    <xf numFmtId="0" fontId="49" fillId="0" borderId="64" xfId="0" applyFont="1" applyBorder="1"/>
    <xf numFmtId="0" fontId="49" fillId="0" borderId="0" xfId="0" applyFont="1" applyBorder="1"/>
    <xf numFmtId="0" fontId="50" fillId="0" borderId="0" xfId="0" applyFont="1" applyBorder="1"/>
    <xf numFmtId="0" fontId="49" fillId="0" borderId="67" xfId="0" applyFont="1" applyBorder="1"/>
    <xf numFmtId="0" fontId="14" fillId="0" borderId="63" xfId="0" applyFont="1" applyFill="1" applyBorder="1" applyProtection="1"/>
    <xf numFmtId="0" fontId="42" fillId="0" borderId="0" xfId="0" applyFont="1" applyBorder="1" applyAlignment="1" applyProtection="1">
      <alignment horizontal="justify" vertical="top" wrapText="1"/>
      <protection locked="0"/>
    </xf>
    <xf numFmtId="38" fontId="7" fillId="0" borderId="14" xfId="0" applyNumberFormat="1" applyFont="1" applyFill="1" applyBorder="1" applyAlignment="1" applyProtection="1">
      <alignment horizontal="center" vertical="center"/>
    </xf>
    <xf numFmtId="0" fontId="11" fillId="10" borderId="15" xfId="0" applyFont="1" applyFill="1" applyBorder="1" applyAlignment="1" applyProtection="1">
      <alignment horizontal="center" vertical="center"/>
      <protection locked="0"/>
    </xf>
    <xf numFmtId="38" fontId="7" fillId="10" borderId="16" xfId="0" applyNumberFormat="1" applyFont="1" applyFill="1" applyBorder="1" applyAlignment="1" applyProtection="1">
      <alignment horizontal="center" vertical="center"/>
      <protection locked="0"/>
    </xf>
    <xf numFmtId="38" fontId="7" fillId="10" borderId="17" xfId="0" applyNumberFormat="1" applyFont="1" applyFill="1" applyBorder="1" applyAlignment="1" applyProtection="1">
      <alignment horizontal="center" vertical="center"/>
      <protection locked="0"/>
    </xf>
    <xf numFmtId="38" fontId="7" fillId="10" borderId="80" xfId="0" applyNumberFormat="1" applyFont="1" applyFill="1" applyBorder="1" applyAlignment="1" applyProtection="1">
      <alignment horizontal="center" vertical="center"/>
      <protection locked="0"/>
    </xf>
    <xf numFmtId="38" fontId="7" fillId="10" borderId="3" xfId="0" applyNumberFormat="1" applyFont="1" applyFill="1" applyBorder="1" applyAlignment="1" applyProtection="1">
      <alignment horizontal="center" vertical="center"/>
      <protection locked="0"/>
    </xf>
    <xf numFmtId="38" fontId="7" fillId="0" borderId="5" xfId="0" applyNumberFormat="1" applyFont="1" applyFill="1" applyBorder="1" applyAlignment="1" applyProtection="1">
      <alignment horizontal="center" vertical="center"/>
      <protection locked="0"/>
    </xf>
    <xf numFmtId="0" fontId="11" fillId="10" borderId="16" xfId="0" applyFont="1" applyFill="1" applyBorder="1" applyAlignment="1" applyProtection="1">
      <alignment horizontal="center" vertical="center"/>
      <protection locked="0"/>
    </xf>
    <xf numFmtId="0" fontId="11" fillId="10" borderId="17" xfId="0" applyFont="1" applyFill="1" applyBorder="1" applyAlignment="1" applyProtection="1">
      <alignment horizontal="center" vertical="center"/>
      <protection locked="0"/>
    </xf>
    <xf numFmtId="38" fontId="7" fillId="10" borderId="16" xfId="0" applyNumberFormat="1" applyFont="1" applyFill="1" applyBorder="1" applyAlignment="1" applyProtection="1">
      <alignment horizontal="center" vertical="top"/>
      <protection locked="0"/>
    </xf>
    <xf numFmtId="0" fontId="11" fillId="10" borderId="20" xfId="0" applyFont="1" applyFill="1" applyBorder="1" applyAlignment="1" applyProtection="1">
      <alignment horizontal="center" vertical="center"/>
      <protection locked="0"/>
    </xf>
    <xf numFmtId="0" fontId="7" fillId="0" borderId="63" xfId="0" applyFont="1" applyFill="1" applyBorder="1" applyAlignment="1" applyProtection="1">
      <alignment horizontal="center" vertical="center"/>
    </xf>
    <xf numFmtId="0" fontId="5" fillId="0" borderId="63" xfId="0" applyFont="1" applyFill="1" applyBorder="1" applyAlignment="1" applyProtection="1">
      <alignment horizontal="right" vertical="center"/>
    </xf>
    <xf numFmtId="38" fontId="7" fillId="0" borderId="67" xfId="0" applyNumberFormat="1" applyFont="1" applyFill="1" applyBorder="1" applyAlignment="1" applyProtection="1">
      <alignment horizontal="center" vertical="center"/>
    </xf>
    <xf numFmtId="0" fontId="11" fillId="11" borderId="71" xfId="0" applyFont="1" applyFill="1" applyBorder="1" applyAlignment="1" applyProtection="1">
      <alignment horizontal="center" vertical="center"/>
    </xf>
    <xf numFmtId="0" fontId="5" fillId="0" borderId="0" xfId="0" quotePrefix="1" applyFont="1" applyFill="1" applyBorder="1" applyAlignment="1" applyProtection="1">
      <alignment horizontal="right" vertical="center"/>
    </xf>
    <xf numFmtId="38" fontId="7" fillId="11" borderId="81" xfId="0" applyNumberFormat="1" applyFont="1" applyFill="1" applyBorder="1" applyAlignment="1" applyProtection="1">
      <alignment horizontal="center" vertical="center"/>
    </xf>
    <xf numFmtId="38" fontId="7" fillId="0" borderId="82" xfId="0" applyNumberFormat="1" applyFont="1" applyFill="1" applyBorder="1" applyAlignment="1" applyProtection="1">
      <alignment horizontal="center" vertical="center"/>
    </xf>
    <xf numFmtId="0" fontId="39"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1" fillId="0" borderId="0" xfId="0" quotePrefix="1" applyFont="1" applyFill="1" applyBorder="1" applyAlignment="1" applyProtection="1">
      <alignment horizontal="center" vertical="center"/>
    </xf>
    <xf numFmtId="0" fontId="11" fillId="11" borderId="72" xfId="0" applyFont="1" applyFill="1" applyBorder="1" applyAlignment="1" applyProtection="1">
      <alignment horizontal="center" vertical="center"/>
    </xf>
    <xf numFmtId="0" fontId="11" fillId="11" borderId="73" xfId="0" applyFont="1" applyFill="1" applyBorder="1" applyAlignment="1" applyProtection="1">
      <alignment horizontal="center" vertical="center"/>
    </xf>
    <xf numFmtId="0" fontId="23" fillId="0" borderId="0" xfId="0" applyFont="1" applyFill="1" applyBorder="1" applyAlignment="1" applyProtection="1">
      <alignment vertical="center"/>
    </xf>
    <xf numFmtId="0" fontId="5" fillId="0" borderId="67" xfId="0" applyFont="1" applyFill="1" applyBorder="1" applyAlignment="1" applyProtection="1">
      <alignment horizontal="right" vertical="center"/>
    </xf>
    <xf numFmtId="0" fontId="19" fillId="0" borderId="0" xfId="0" applyFont="1" applyFill="1" applyBorder="1" applyAlignment="1" applyProtection="1">
      <alignment horizontal="right" vertical="center"/>
    </xf>
    <xf numFmtId="0" fontId="16" fillId="0" borderId="64" xfId="0" applyFont="1" applyFill="1" applyBorder="1" applyAlignment="1" applyProtection="1">
      <alignment vertical="center"/>
    </xf>
    <xf numFmtId="0" fontId="14" fillId="0" borderId="0" xfId="0" applyFont="1" applyFill="1" applyBorder="1" applyAlignment="1" applyProtection="1">
      <alignment horizontal="left" vertical="center"/>
    </xf>
    <xf numFmtId="0" fontId="7" fillId="0" borderId="67" xfId="0" applyFont="1" applyFill="1" applyBorder="1" applyAlignment="1" applyProtection="1">
      <alignment horizontal="center" vertical="center"/>
    </xf>
    <xf numFmtId="0" fontId="8" fillId="0" borderId="64" xfId="0" applyFont="1" applyFill="1" applyBorder="1" applyAlignment="1" applyProtection="1">
      <alignment horizontal="right" vertical="top"/>
    </xf>
    <xf numFmtId="0" fontId="5" fillId="0" borderId="0" xfId="0" quotePrefix="1" applyFont="1" applyFill="1" applyBorder="1" applyAlignment="1" applyProtection="1">
      <alignment horizontal="right" vertical="top"/>
    </xf>
    <xf numFmtId="0" fontId="5" fillId="0" borderId="0" xfId="0" quotePrefix="1" applyFont="1" applyFill="1" applyBorder="1" applyAlignment="1" applyProtection="1">
      <alignment horizontal="center" vertical="top"/>
    </xf>
    <xf numFmtId="38" fontId="7" fillId="11" borderId="71" xfId="0" applyNumberFormat="1" applyFont="1" applyFill="1" applyBorder="1" applyAlignment="1" applyProtection="1">
      <alignment horizontal="center" vertical="top"/>
    </xf>
    <xf numFmtId="0" fontId="20" fillId="0" borderId="64" xfId="0" applyFont="1" applyBorder="1" applyAlignment="1" applyProtection="1">
      <alignment horizontal="center" vertical="center"/>
    </xf>
    <xf numFmtId="0" fontId="5" fillId="0" borderId="0" xfId="0" quotePrefix="1" applyFont="1" applyFill="1" applyBorder="1" applyAlignment="1" applyProtection="1">
      <alignment horizontal="center" vertical="center"/>
    </xf>
    <xf numFmtId="38" fontId="7" fillId="11" borderId="72" xfId="0" applyNumberFormat="1" applyFont="1" applyFill="1" applyBorder="1" applyAlignment="1" applyProtection="1">
      <alignment horizontal="center" vertical="center"/>
    </xf>
    <xf numFmtId="38" fontId="7" fillId="11" borderId="73" xfId="0" applyNumberFormat="1" applyFont="1" applyFill="1" applyBorder="1" applyAlignment="1" applyProtection="1">
      <alignment horizontal="center" vertical="center"/>
    </xf>
    <xf numFmtId="0" fontId="8" fillId="0" borderId="0" xfId="0" applyFont="1" applyBorder="1" applyAlignment="1" applyProtection="1">
      <alignment vertical="top"/>
    </xf>
    <xf numFmtId="0" fontId="10" fillId="0" borderId="0" xfId="0" applyFont="1" applyFill="1" applyBorder="1" applyAlignment="1" applyProtection="1">
      <alignment vertical="top"/>
    </xf>
    <xf numFmtId="0" fontId="14" fillId="0" borderId="0" xfId="0" applyFont="1" applyFill="1" applyBorder="1" applyAlignment="1" applyProtection="1">
      <alignment vertical="top"/>
    </xf>
    <xf numFmtId="0" fontId="5" fillId="0" borderId="0" xfId="0" applyFont="1" applyBorder="1" applyAlignment="1" applyProtection="1">
      <alignment horizontal="right" vertical="center"/>
    </xf>
    <xf numFmtId="0" fontId="11" fillId="11" borderId="79" xfId="0" applyFont="1" applyFill="1" applyBorder="1" applyAlignment="1" applyProtection="1">
      <alignment horizontal="center" vertical="center"/>
    </xf>
    <xf numFmtId="49" fontId="11" fillId="0" borderId="0" xfId="0" quotePrefix="1" applyNumberFormat="1" applyFont="1" applyFill="1" applyBorder="1" applyAlignment="1" applyProtection="1">
      <alignment horizontal="center" vertical="center"/>
    </xf>
    <xf numFmtId="38" fontId="7" fillId="11" borderId="71" xfId="0" applyNumberFormat="1" applyFont="1" applyFill="1" applyBorder="1" applyAlignment="1" applyProtection="1">
      <alignment horizontal="center" vertical="center"/>
    </xf>
    <xf numFmtId="0" fontId="20" fillId="0" borderId="64" xfId="0" applyFont="1" applyBorder="1" applyAlignment="1" applyProtection="1">
      <alignment horizontal="center" vertical="top"/>
    </xf>
    <xf numFmtId="49" fontId="11" fillId="0" borderId="0" xfId="0" quotePrefix="1" applyNumberFormat="1" applyFont="1" applyFill="1" applyBorder="1" applyAlignment="1" applyProtection="1">
      <alignment horizontal="center" vertical="top"/>
    </xf>
    <xf numFmtId="38" fontId="7" fillId="11" borderId="74" xfId="0" applyNumberFormat="1" applyFont="1" applyFill="1" applyBorder="1" applyAlignment="1" applyProtection="1">
      <alignment horizontal="center" vertical="center"/>
    </xf>
    <xf numFmtId="0" fontId="8" fillId="0" borderId="67" xfId="0" applyFont="1" applyFill="1" applyBorder="1" applyAlignment="1" applyProtection="1">
      <alignment vertical="center"/>
    </xf>
    <xf numFmtId="0" fontId="5" fillId="0" borderId="64" xfId="0" applyFont="1" applyFill="1" applyBorder="1" applyAlignment="1" applyProtection="1">
      <alignment vertical="center"/>
    </xf>
    <xf numFmtId="0" fontId="7" fillId="0" borderId="0" xfId="0" applyFont="1" applyFill="1" applyBorder="1" applyAlignment="1" applyProtection="1">
      <alignment horizontal="center" vertical="top" wrapText="1"/>
    </xf>
    <xf numFmtId="0" fontId="11" fillId="10" borderId="3"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49" fontId="5" fillId="12" borderId="25" xfId="0" applyNumberFormat="1" applyFont="1" applyFill="1" applyBorder="1" applyAlignment="1" applyProtection="1">
      <alignment horizontal="center" vertical="center" wrapText="1"/>
      <protection locked="0"/>
    </xf>
    <xf numFmtId="0" fontId="5" fillId="12" borderId="25" xfId="0" applyFont="1" applyFill="1" applyBorder="1" applyAlignment="1" applyProtection="1">
      <alignment horizontal="center" vertical="center" wrapText="1"/>
      <protection locked="0"/>
    </xf>
    <xf numFmtId="4" fontId="5" fillId="12" borderId="35" xfId="0" applyNumberFormat="1" applyFont="1" applyFill="1" applyBorder="1" applyAlignment="1" applyProtection="1">
      <alignment horizontal="center" vertical="center" wrapText="1"/>
      <protection locked="0"/>
    </xf>
    <xf numFmtId="4" fontId="5" fillId="12" borderId="36" xfId="0" applyNumberFormat="1" applyFont="1" applyFill="1" applyBorder="1" applyAlignment="1" applyProtection="1">
      <alignment horizontal="center" vertical="center" wrapText="1"/>
      <protection locked="0"/>
    </xf>
    <xf numFmtId="49" fontId="5" fillId="12" borderId="27" xfId="0" applyNumberFormat="1" applyFont="1" applyFill="1" applyBorder="1" applyAlignment="1" applyProtection="1">
      <alignment horizontal="center" vertical="center" wrapText="1"/>
      <protection locked="0"/>
    </xf>
    <xf numFmtId="0" fontId="5" fillId="12" borderId="27" xfId="0" applyFont="1" applyFill="1" applyBorder="1" applyAlignment="1" applyProtection="1">
      <alignment horizontal="center" vertical="center" wrapText="1"/>
      <protection locked="0"/>
    </xf>
    <xf numFmtId="4" fontId="5" fillId="12" borderId="83" xfId="0" applyNumberFormat="1" applyFont="1" applyFill="1" applyBorder="1" applyAlignment="1" applyProtection="1">
      <alignment horizontal="center" vertical="center" wrapText="1"/>
      <protection locked="0"/>
    </xf>
    <xf numFmtId="4" fontId="5" fillId="12" borderId="84" xfId="0" applyNumberFormat="1" applyFont="1" applyFill="1" applyBorder="1" applyAlignment="1" applyProtection="1">
      <alignment horizontal="center" vertical="center" wrapText="1"/>
      <protection locked="0"/>
    </xf>
    <xf numFmtId="49" fontId="5" fillId="12" borderId="29" xfId="0" applyNumberFormat="1" applyFont="1" applyFill="1" applyBorder="1" applyAlignment="1" applyProtection="1">
      <alignment horizontal="center" vertical="center" wrapText="1"/>
      <protection locked="0"/>
    </xf>
    <xf numFmtId="0" fontId="5" fillId="12" borderId="29" xfId="0" applyFont="1" applyFill="1" applyBorder="1" applyAlignment="1" applyProtection="1">
      <alignment horizontal="center" vertical="center" wrapText="1"/>
      <protection locked="0"/>
    </xf>
    <xf numFmtId="4" fontId="5" fillId="12" borderId="33" xfId="0" applyNumberFormat="1" applyFont="1" applyFill="1" applyBorder="1" applyAlignment="1" applyProtection="1">
      <alignment horizontal="center" vertical="center" wrapText="1"/>
      <protection locked="0"/>
    </xf>
    <xf numFmtId="4" fontId="5" fillId="12" borderId="34" xfId="0" applyNumberFormat="1" applyFont="1" applyFill="1" applyBorder="1" applyAlignment="1" applyProtection="1">
      <alignment horizontal="center" vertical="center" wrapText="1"/>
      <protection locked="0"/>
    </xf>
    <xf numFmtId="3" fontId="5" fillId="12" borderId="15" xfId="0" applyNumberFormat="1" applyFont="1" applyFill="1" applyBorder="1" applyAlignment="1" applyProtection="1">
      <alignment horizontal="center" vertical="center" wrapText="1"/>
      <protection locked="0"/>
    </xf>
    <xf numFmtId="3" fontId="5" fillId="11" borderId="15" xfId="0" applyNumberFormat="1" applyFont="1" applyFill="1" applyBorder="1" applyAlignment="1" applyProtection="1">
      <alignment horizontal="center" vertical="center" wrapText="1"/>
    </xf>
    <xf numFmtId="3" fontId="5" fillId="12" borderId="17" xfId="0" applyNumberFormat="1" applyFont="1" applyFill="1" applyBorder="1" applyAlignment="1" applyProtection="1">
      <alignment horizontal="center" vertical="center" wrapText="1"/>
      <protection locked="0"/>
    </xf>
    <xf numFmtId="3" fontId="5" fillId="11" borderId="17" xfId="0" applyNumberFormat="1" applyFont="1" applyFill="1" applyBorder="1" applyAlignment="1" applyProtection="1">
      <alignment horizontal="center" vertical="center" wrapText="1"/>
    </xf>
    <xf numFmtId="0" fontId="20" fillId="0" borderId="16" xfId="0" applyFont="1" applyFill="1" applyBorder="1" applyAlignment="1" applyProtection="1">
      <alignment horizontal="center"/>
    </xf>
    <xf numFmtId="0" fontId="5" fillId="12" borderId="23" xfId="0" applyFont="1" applyFill="1" applyBorder="1" applyAlignment="1" applyProtection="1">
      <alignment horizontal="left" vertical="center" wrapText="1"/>
      <protection locked="0"/>
    </xf>
    <xf numFmtId="0" fontId="5" fillId="12" borderId="18" xfId="0" applyFont="1" applyFill="1" applyBorder="1" applyAlignment="1" applyProtection="1">
      <alignment horizontal="left" vertical="center" wrapText="1"/>
      <protection locked="0"/>
    </xf>
    <xf numFmtId="0" fontId="5" fillId="12" borderId="46" xfId="0" applyFont="1" applyFill="1" applyBorder="1" applyAlignment="1" applyProtection="1">
      <alignment horizontal="left" vertical="center" wrapText="1"/>
      <protection locked="0"/>
    </xf>
    <xf numFmtId="49" fontId="5" fillId="12" borderId="46" xfId="0" applyNumberFormat="1" applyFont="1" applyFill="1" applyBorder="1" applyAlignment="1" applyProtection="1">
      <alignment horizontal="center" vertical="center" wrapText="1"/>
      <protection locked="0"/>
    </xf>
    <xf numFmtId="0" fontId="5" fillId="12" borderId="46" xfId="0" applyFont="1" applyFill="1" applyBorder="1" applyAlignment="1" applyProtection="1">
      <alignment horizontal="center" vertical="center" wrapText="1"/>
      <protection locked="0"/>
    </xf>
    <xf numFmtId="4" fontId="5" fillId="12" borderId="51" xfId="0" applyNumberFormat="1" applyFont="1" applyFill="1" applyBorder="1" applyAlignment="1" applyProtection="1">
      <alignment horizontal="center" vertical="center" wrapText="1"/>
      <protection locked="0"/>
    </xf>
    <xf numFmtId="4" fontId="5" fillId="12" borderId="45" xfId="0" applyNumberFormat="1" applyFont="1" applyFill="1" applyBorder="1" applyAlignment="1" applyProtection="1">
      <alignment horizontal="center" vertical="center" wrapText="1"/>
      <protection locked="0"/>
    </xf>
    <xf numFmtId="0" fontId="5" fillId="0" borderId="63" xfId="0" applyFont="1" applyFill="1" applyBorder="1" applyAlignment="1" applyProtection="1">
      <alignment horizontal="left" vertical="top" wrapText="1"/>
    </xf>
    <xf numFmtId="0" fontId="5" fillId="0" borderId="0" xfId="0" applyFont="1" applyFill="1" applyBorder="1" applyAlignment="1" applyProtection="1">
      <alignment horizontal="left"/>
    </xf>
    <xf numFmtId="0" fontId="11" fillId="11" borderId="74" xfId="0" applyFont="1" applyFill="1" applyBorder="1" applyAlignment="1" applyProtection="1">
      <alignment horizontal="center" vertical="center"/>
    </xf>
    <xf numFmtId="0" fontId="5" fillId="0" borderId="0" xfId="0" applyFont="1" applyFill="1" applyBorder="1" applyAlignment="1" applyProtection="1">
      <alignment wrapText="1"/>
    </xf>
    <xf numFmtId="0" fontId="5" fillId="0" borderId="64" xfId="0" applyFont="1" applyBorder="1" applyAlignment="1" applyProtection="1">
      <alignment horizontal="right" vertical="center"/>
    </xf>
    <xf numFmtId="0" fontId="5" fillId="0" borderId="0" xfId="0" applyFont="1" applyFill="1" applyBorder="1" applyAlignment="1" applyProtection="1">
      <alignment horizontal="left" wrapText="1"/>
    </xf>
    <xf numFmtId="0" fontId="5" fillId="0" borderId="0" xfId="0" applyFont="1" applyFill="1" applyBorder="1" applyAlignment="1" applyProtection="1">
      <alignment horizontal="center"/>
    </xf>
    <xf numFmtId="0" fontId="5" fillId="0" borderId="67" xfId="0" applyFont="1" applyFill="1" applyBorder="1" applyProtection="1"/>
    <xf numFmtId="0" fontId="11" fillId="0" borderId="67" xfId="0" applyFont="1" applyBorder="1" applyAlignment="1" applyProtection="1">
      <alignment vertical="top" wrapText="1"/>
    </xf>
    <xf numFmtId="0" fontId="11" fillId="0" borderId="64" xfId="0" applyFont="1" applyFill="1" applyBorder="1" applyAlignment="1" applyProtection="1">
      <alignment horizontal="right" vertical="center"/>
    </xf>
    <xf numFmtId="0" fontId="11" fillId="0" borderId="0" xfId="0" applyFont="1" applyFill="1" applyBorder="1" applyAlignment="1" applyProtection="1">
      <alignment horizontal="right" vertical="center"/>
    </xf>
    <xf numFmtId="0" fontId="20" fillId="0" borderId="0" xfId="0" applyFont="1" applyFill="1" applyBorder="1" applyAlignment="1" applyProtection="1">
      <alignment horizontal="right"/>
    </xf>
    <xf numFmtId="0" fontId="11" fillId="0" borderId="0" xfId="0" quotePrefix="1" applyFont="1" applyFill="1" applyBorder="1" applyAlignment="1" applyProtection="1">
      <alignment horizontal="right" vertical="center"/>
    </xf>
    <xf numFmtId="0" fontId="10" fillId="0" borderId="0" xfId="0" quotePrefix="1" applyFont="1" applyFill="1" applyBorder="1" applyAlignment="1" applyProtection="1">
      <alignment horizontal="right"/>
    </xf>
    <xf numFmtId="0" fontId="20" fillId="0" borderId="64" xfId="0" applyFont="1" applyFill="1" applyBorder="1" applyProtection="1"/>
    <xf numFmtId="0" fontId="20" fillId="0" borderId="0" xfId="0" applyFont="1" applyFill="1" applyBorder="1" applyAlignment="1" applyProtection="1">
      <alignment horizontal="left"/>
    </xf>
    <xf numFmtId="38" fontId="7" fillId="0" borderId="55" xfId="0" applyNumberFormat="1" applyFont="1" applyFill="1" applyBorder="1" applyAlignment="1" applyProtection="1">
      <alignment horizontal="center" vertical="center"/>
    </xf>
    <xf numFmtId="0" fontId="5" fillId="0" borderId="0" xfId="0" applyFont="1" applyBorder="1" applyAlignment="1" applyProtection="1">
      <alignment horizontal="center"/>
    </xf>
    <xf numFmtId="0" fontId="5" fillId="0" borderId="0" xfId="0" applyFont="1" applyBorder="1" applyAlignment="1" applyProtection="1"/>
    <xf numFmtId="0" fontId="11" fillId="10" borderId="86" xfId="0" applyFont="1" applyFill="1" applyBorder="1" applyAlignment="1" applyProtection="1">
      <alignment horizontal="center" vertical="center"/>
      <protection locked="0"/>
    </xf>
    <xf numFmtId="0" fontId="11" fillId="11" borderId="87" xfId="0" applyFont="1" applyFill="1" applyBorder="1" applyAlignment="1" applyProtection="1">
      <alignment horizontal="center" vertical="center"/>
    </xf>
    <xf numFmtId="0" fontId="11" fillId="10" borderId="35" xfId="0" applyFont="1" applyFill="1" applyBorder="1" applyAlignment="1" applyProtection="1">
      <alignment horizontal="center" vertical="center"/>
      <protection locked="0"/>
    </xf>
    <xf numFmtId="0" fontId="11" fillId="11" borderId="21" xfId="0" applyFont="1" applyFill="1" applyBorder="1" applyAlignment="1" applyProtection="1">
      <alignment horizontal="center" vertical="center"/>
    </xf>
    <xf numFmtId="0" fontId="5" fillId="0" borderId="0" xfId="0" applyFont="1" applyBorder="1" applyAlignment="1" applyProtection="1">
      <alignment vertical="center"/>
    </xf>
    <xf numFmtId="0" fontId="11" fillId="10" borderId="83" xfId="0" applyFont="1" applyFill="1" applyBorder="1" applyAlignment="1" applyProtection="1">
      <alignment horizontal="center" vertical="center"/>
      <protection locked="0"/>
    </xf>
    <xf numFmtId="0" fontId="11" fillId="11" borderId="88" xfId="0" applyFont="1" applyFill="1" applyBorder="1" applyAlignment="1" applyProtection="1">
      <alignment horizontal="center" vertical="center"/>
    </xf>
    <xf numFmtId="0" fontId="11" fillId="10" borderId="33" xfId="0" applyFont="1" applyFill="1" applyBorder="1" applyAlignment="1" applyProtection="1">
      <alignment horizontal="center" vertical="center"/>
      <protection locked="0"/>
    </xf>
    <xf numFmtId="0" fontId="11" fillId="11" borderId="22" xfId="0" applyFont="1" applyFill="1" applyBorder="1" applyAlignment="1" applyProtection="1">
      <alignment horizontal="center" vertical="center"/>
    </xf>
    <xf numFmtId="173" fontId="11" fillId="10" borderId="10" xfId="0" applyNumberFormat="1" applyFont="1" applyFill="1" applyBorder="1" applyAlignment="1" applyProtection="1">
      <alignment horizontal="center" vertical="center"/>
      <protection locked="0"/>
    </xf>
    <xf numFmtId="0" fontId="14" fillId="0" borderId="63" xfId="0" applyFont="1" applyFill="1" applyBorder="1" applyAlignment="1" applyProtection="1">
      <alignment vertical="center"/>
    </xf>
    <xf numFmtId="0" fontId="14" fillId="0" borderId="63" xfId="0" applyFont="1" applyFill="1" applyBorder="1" applyAlignment="1" applyProtection="1">
      <alignment horizontal="right" vertical="center"/>
    </xf>
    <xf numFmtId="0" fontId="18" fillId="0" borderId="63" xfId="0" applyFont="1" applyBorder="1" applyAlignment="1" applyProtection="1">
      <alignment horizontal="center" vertical="center"/>
    </xf>
    <xf numFmtId="0" fontId="56" fillId="0" borderId="64" xfId="0" applyFont="1" applyBorder="1" applyAlignment="1" applyProtection="1">
      <alignment horizontal="center" vertical="center"/>
    </xf>
    <xf numFmtId="0" fontId="5" fillId="0" borderId="67" xfId="0" applyFont="1" applyBorder="1" applyAlignment="1" applyProtection="1"/>
    <xf numFmtId="0" fontId="5" fillId="0" borderId="0" xfId="0" applyFont="1" applyBorder="1" applyAlignment="1" applyProtection="1">
      <alignment horizontal="right" vertical="top"/>
    </xf>
    <xf numFmtId="0" fontId="56" fillId="0" borderId="64" xfId="0" applyFont="1" applyBorder="1" applyAlignment="1" applyProtection="1">
      <alignment horizontal="center"/>
    </xf>
    <xf numFmtId="0" fontId="5" fillId="0" borderId="67" xfId="0" applyFont="1" applyBorder="1" applyAlignment="1" applyProtection="1">
      <alignment vertical="center"/>
    </xf>
    <xf numFmtId="0" fontId="8" fillId="0" borderId="0" xfId="0" applyFont="1" applyBorder="1" applyAlignment="1" applyProtection="1">
      <alignment horizontal="left" vertical="center"/>
    </xf>
    <xf numFmtId="0" fontId="56" fillId="0" borderId="0" xfId="0" applyFont="1" applyBorder="1" applyAlignment="1" applyProtection="1">
      <alignment horizontal="center"/>
    </xf>
    <xf numFmtId="0" fontId="56" fillId="0" borderId="67" xfId="0" applyFont="1" applyBorder="1" applyAlignment="1" applyProtection="1">
      <alignment horizontal="center"/>
    </xf>
    <xf numFmtId="0" fontId="8" fillId="0" borderId="0" xfId="0" applyFont="1" applyBorder="1" applyAlignment="1" applyProtection="1">
      <alignment vertical="center"/>
    </xf>
    <xf numFmtId="0" fontId="20" fillId="0" borderId="64" xfId="0" applyFont="1" applyBorder="1" applyAlignment="1" applyProtection="1">
      <alignment horizontal="right" vertical="center"/>
    </xf>
    <xf numFmtId="0" fontId="5" fillId="0" borderId="0" xfId="0" applyFont="1" applyBorder="1" applyAlignment="1" applyProtection="1">
      <alignment horizontal="center" vertical="top"/>
    </xf>
    <xf numFmtId="0" fontId="11" fillId="0" borderId="0" xfId="0" applyFont="1" applyBorder="1" applyAlignment="1" applyProtection="1">
      <alignment vertical="top"/>
    </xf>
    <xf numFmtId="0" fontId="11" fillId="0" borderId="0" xfId="0" applyFont="1" applyBorder="1" applyAlignment="1" applyProtection="1">
      <alignment horizontal="left" vertical="top" wrapText="1"/>
    </xf>
    <xf numFmtId="0" fontId="11" fillId="0" borderId="0" xfId="0" applyFont="1" applyBorder="1" applyAlignment="1" applyProtection="1">
      <alignment vertical="center" wrapText="1"/>
    </xf>
    <xf numFmtId="0" fontId="5" fillId="0" borderId="67" xfId="0" applyFont="1" applyBorder="1" applyAlignment="1" applyProtection="1">
      <alignment horizontal="center" vertical="top"/>
    </xf>
    <xf numFmtId="0" fontId="5" fillId="0" borderId="0" xfId="0" applyFont="1" applyBorder="1" applyAlignment="1" applyProtection="1">
      <alignment horizontal="left"/>
    </xf>
    <xf numFmtId="0" fontId="33" fillId="0" borderId="0" xfId="0" applyFont="1" applyBorder="1" applyProtection="1"/>
    <xf numFmtId="0" fontId="57" fillId="0" borderId="0" xfId="0" applyFont="1" applyBorder="1" applyAlignment="1" applyProtection="1">
      <alignment horizontal="right" vertical="center"/>
    </xf>
    <xf numFmtId="0" fontId="20" fillId="0" borderId="0" xfId="0" applyFont="1" applyFill="1" applyBorder="1" applyAlignment="1" applyProtection="1">
      <alignment horizontal="right" vertical="center"/>
    </xf>
    <xf numFmtId="168" fontId="5" fillId="0" borderId="67" xfId="0" applyNumberFormat="1" applyFont="1" applyFill="1" applyBorder="1" applyAlignment="1" applyProtection="1">
      <alignment vertical="center"/>
    </xf>
    <xf numFmtId="0" fontId="7" fillId="0" borderId="0" xfId="0" applyFont="1" applyBorder="1" applyAlignment="1" applyProtection="1">
      <alignment horizontal="center"/>
    </xf>
    <xf numFmtId="0" fontId="7" fillId="0" borderId="67" xfId="0" applyFont="1" applyBorder="1" applyAlignment="1" applyProtection="1">
      <alignment horizontal="center"/>
    </xf>
    <xf numFmtId="3" fontId="7" fillId="0" borderId="14" xfId="0" applyNumberFormat="1" applyFont="1" applyFill="1" applyBorder="1" applyAlignment="1" applyProtection="1">
      <alignment horizontal="center" vertical="center"/>
    </xf>
    <xf numFmtId="9" fontId="8" fillId="12" borderId="3" xfId="0" applyNumberFormat="1" applyFont="1" applyFill="1" applyBorder="1" applyAlignment="1" applyProtection="1">
      <alignment horizontal="center" vertical="center"/>
      <protection locked="0"/>
    </xf>
    <xf numFmtId="0" fontId="5" fillId="12" borderId="16" xfId="0" applyFont="1" applyFill="1" applyBorder="1" applyAlignment="1" applyProtection="1">
      <alignment horizontal="center" vertical="center"/>
      <protection locked="0"/>
    </xf>
    <xf numFmtId="0" fontId="11" fillId="10" borderId="17" xfId="0" applyFont="1" applyFill="1" applyBorder="1" applyAlignment="1" applyProtection="1">
      <alignment horizontal="center" vertical="top"/>
      <protection locked="0"/>
    </xf>
    <xf numFmtId="169" fontId="10" fillId="10" borderId="3" xfId="0" applyNumberFormat="1" applyFont="1" applyFill="1" applyBorder="1" applyAlignment="1" applyProtection="1">
      <alignment horizontal="center" vertical="center"/>
      <protection locked="0"/>
    </xf>
    <xf numFmtId="38" fontId="40" fillId="0" borderId="32" xfId="0" applyNumberFormat="1" applyFont="1" applyBorder="1" applyAlignment="1" applyProtection="1">
      <alignment horizontal="center" vertical="center" wrapText="1"/>
    </xf>
    <xf numFmtId="0" fontId="20" fillId="0" borderId="0" xfId="0" applyFont="1" applyBorder="1" applyAlignment="1" applyProtection="1">
      <alignment horizontal="center" vertical="center"/>
    </xf>
    <xf numFmtId="0" fontId="10" fillId="0" borderId="0" xfId="0" applyFont="1" applyBorder="1" applyAlignment="1" applyProtection="1">
      <alignment vertical="center" wrapText="1"/>
    </xf>
    <xf numFmtId="0" fontId="7" fillId="11" borderId="74" xfId="0" applyFont="1" applyFill="1" applyBorder="1" applyAlignment="1" applyProtection="1">
      <alignment horizontal="center" vertical="center"/>
    </xf>
    <xf numFmtId="0" fontId="10" fillId="0" borderId="0" xfId="0" applyFont="1" applyBorder="1" applyProtection="1"/>
    <xf numFmtId="0" fontId="5" fillId="0" borderId="67" xfId="0" applyFont="1" applyBorder="1" applyAlignment="1" applyProtection="1">
      <alignment horizontal="center"/>
    </xf>
    <xf numFmtId="0" fontId="11" fillId="0" borderId="0" xfId="0" quotePrefix="1" applyFont="1" applyFill="1" applyBorder="1" applyAlignment="1" applyProtection="1">
      <alignment horizontal="left" vertical="center"/>
    </xf>
    <xf numFmtId="0" fontId="20" fillId="0" borderId="0" xfId="0" applyFont="1" applyBorder="1" applyAlignment="1" applyProtection="1">
      <alignment vertical="center"/>
    </xf>
    <xf numFmtId="10" fontId="5" fillId="11" borderId="72" xfId="0" applyNumberFormat="1" applyFont="1" applyFill="1" applyBorder="1" applyAlignment="1" applyProtection="1">
      <alignment horizontal="center" vertical="center"/>
    </xf>
    <xf numFmtId="0" fontId="5" fillId="11" borderId="72"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1" fillId="11" borderId="73" xfId="0" applyFont="1" applyFill="1" applyBorder="1" applyAlignment="1" applyProtection="1">
      <alignment horizontal="center" vertical="top"/>
    </xf>
    <xf numFmtId="0" fontId="8" fillId="0" borderId="64" xfId="0" applyFont="1" applyBorder="1" applyProtection="1"/>
    <xf numFmtId="0" fontId="10" fillId="0" borderId="0" xfId="0" applyFont="1" applyBorder="1" applyAlignment="1" applyProtection="1">
      <alignment horizontal="center"/>
    </xf>
    <xf numFmtId="0" fontId="10" fillId="0" borderId="0" xfId="0" applyFont="1" applyBorder="1" applyAlignment="1" applyProtection="1">
      <alignment horizontal="right" vertical="center"/>
    </xf>
    <xf numFmtId="1" fontId="5" fillId="11" borderId="72" xfId="0" applyNumberFormat="1" applyFont="1" applyFill="1" applyBorder="1" applyAlignment="1" applyProtection="1">
      <alignment horizontal="center" vertical="center"/>
    </xf>
    <xf numFmtId="1" fontId="5" fillId="11" borderId="73" xfId="0" applyNumberFormat="1" applyFont="1" applyFill="1" applyBorder="1" applyAlignment="1" applyProtection="1">
      <alignment horizontal="center" vertical="center"/>
    </xf>
    <xf numFmtId="0" fontId="8" fillId="0" borderId="59" xfId="0" applyFont="1" applyBorder="1" applyProtection="1"/>
    <xf numFmtId="0" fontId="11" fillId="0" borderId="68" xfId="0" quotePrefix="1" applyFont="1" applyFill="1" applyBorder="1" applyAlignment="1" applyProtection="1">
      <alignment horizontal="left" vertical="center"/>
    </xf>
    <xf numFmtId="0" fontId="5" fillId="0" borderId="68" xfId="0" applyFont="1" applyFill="1" applyBorder="1" applyProtection="1"/>
    <xf numFmtId="0" fontId="10" fillId="0" borderId="68" xfId="0" applyFont="1" applyBorder="1" applyAlignment="1" applyProtection="1">
      <alignment horizontal="center"/>
    </xf>
    <xf numFmtId="0" fontId="7" fillId="0" borderId="68" xfId="0" applyFont="1" applyFill="1" applyBorder="1" applyAlignment="1" applyProtection="1">
      <alignment horizontal="center" vertical="center"/>
    </xf>
    <xf numFmtId="0" fontId="7" fillId="0" borderId="60" xfId="0" applyFont="1" applyFill="1" applyBorder="1" applyAlignment="1" applyProtection="1">
      <alignment horizontal="center" vertical="center"/>
    </xf>
    <xf numFmtId="4" fontId="5" fillId="12" borderId="48" xfId="0" applyNumberFormat="1" applyFont="1" applyFill="1" applyBorder="1" applyAlignment="1" applyProtection="1">
      <alignment horizontal="center" vertical="center" wrapText="1"/>
      <protection locked="0"/>
    </xf>
    <xf numFmtId="4" fontId="5" fillId="12" borderId="94" xfId="0" applyNumberFormat="1" applyFont="1" applyFill="1" applyBorder="1" applyAlignment="1" applyProtection="1">
      <alignment horizontal="center" vertical="center" wrapText="1"/>
      <protection locked="0"/>
    </xf>
    <xf numFmtId="4" fontId="5" fillId="12" borderId="43" xfId="0" applyNumberFormat="1" applyFont="1" applyFill="1" applyBorder="1" applyAlignment="1" applyProtection="1">
      <alignment horizontal="center" vertical="center" wrapText="1"/>
      <protection locked="0"/>
    </xf>
    <xf numFmtId="4" fontId="5" fillId="12" borderId="47" xfId="0" applyNumberFormat="1" applyFont="1" applyFill="1" applyBorder="1" applyAlignment="1" applyProtection="1">
      <alignment horizontal="center" vertical="center" wrapText="1"/>
      <protection locked="0"/>
    </xf>
    <xf numFmtId="4" fontId="5" fillId="12" borderId="15" xfId="0" applyNumberFormat="1" applyFont="1" applyFill="1" applyBorder="1" applyAlignment="1" applyProtection="1">
      <alignment horizontal="center" vertical="center" wrapText="1"/>
      <protection locked="0"/>
    </xf>
    <xf numFmtId="4" fontId="5" fillId="12" borderId="3" xfId="0" applyNumberFormat="1" applyFont="1" applyFill="1" applyBorder="1" applyAlignment="1" applyProtection="1">
      <alignment horizontal="center" vertical="center" wrapText="1"/>
      <protection locked="0"/>
    </xf>
    <xf numFmtId="38" fontId="7" fillId="10" borderId="20" xfId="0" applyNumberFormat="1" applyFont="1" applyFill="1" applyBorder="1" applyAlignment="1" applyProtection="1">
      <alignment horizontal="center" vertical="top"/>
      <protection locked="0"/>
    </xf>
    <xf numFmtId="38" fontId="7" fillId="10" borderId="3" xfId="0" applyNumberFormat="1" applyFont="1" applyFill="1" applyBorder="1" applyAlignment="1" applyProtection="1">
      <alignment horizontal="center" vertical="top"/>
      <protection locked="0"/>
    </xf>
    <xf numFmtId="0" fontId="11" fillId="4" borderId="20" xfId="0" applyFont="1" applyFill="1" applyBorder="1" applyAlignment="1" applyProtection="1">
      <alignment horizontal="center" vertical="center"/>
      <protection locked="0"/>
    </xf>
    <xf numFmtId="0" fontId="11" fillId="5" borderId="79" xfId="0" applyFont="1" applyFill="1" applyBorder="1" applyAlignment="1" applyProtection="1">
      <alignment horizontal="center" vertical="center"/>
    </xf>
    <xf numFmtId="0" fontId="46" fillId="0" borderId="0" xfId="0" applyFont="1" applyFill="1" applyBorder="1" applyAlignment="1" applyProtection="1">
      <alignment horizontal="center"/>
    </xf>
    <xf numFmtId="0" fontId="8" fillId="0" borderId="64" xfId="0" applyFont="1" applyFill="1" applyBorder="1" applyAlignment="1" applyProtection="1">
      <alignment horizontal="right"/>
    </xf>
    <xf numFmtId="0" fontId="46" fillId="0" borderId="0" xfId="0" applyFont="1" applyFill="1" applyBorder="1" applyAlignment="1" applyProtection="1">
      <alignment horizontal="center" vertical="center"/>
    </xf>
    <xf numFmtId="0" fontId="11" fillId="0" borderId="64" xfId="0" applyFont="1" applyFill="1" applyBorder="1" applyAlignment="1" applyProtection="1">
      <alignment horizontal="right"/>
    </xf>
    <xf numFmtId="0" fontId="10" fillId="0" borderId="0" xfId="0" applyFont="1" applyFill="1" applyBorder="1" applyAlignment="1" applyProtection="1">
      <alignment horizontal="right" vertical="center"/>
    </xf>
    <xf numFmtId="0" fontId="0" fillId="0" borderId="1" xfId="0" applyBorder="1"/>
    <xf numFmtId="0" fontId="11" fillId="5" borderId="14" xfId="0" applyFont="1" applyFill="1" applyBorder="1" applyAlignment="1" applyProtection="1">
      <alignment horizontal="center" vertical="center"/>
    </xf>
    <xf numFmtId="10" fontId="11" fillId="4" borderId="16" xfId="0" applyNumberFormat="1" applyFont="1" applyFill="1" applyBorder="1" applyAlignment="1" applyProtection="1">
      <alignment horizontal="center" vertical="center"/>
      <protection locked="0"/>
    </xf>
    <xf numFmtId="10" fontId="11" fillId="5" borderId="72" xfId="0" applyNumberFormat="1" applyFont="1" applyFill="1" applyBorder="1" applyAlignment="1" applyProtection="1">
      <alignment horizontal="center" vertical="center"/>
    </xf>
    <xf numFmtId="0" fontId="10" fillId="0" borderId="0" xfId="0" applyFont="1" applyBorder="1" applyAlignment="1" applyProtection="1">
      <alignment horizontal="right" vertical="center" wrapText="1"/>
    </xf>
    <xf numFmtId="0" fontId="5" fillId="0" borderId="63" xfId="0" applyFont="1" applyFill="1" applyBorder="1" applyProtection="1"/>
    <xf numFmtId="0" fontId="5" fillId="0" borderId="63" xfId="0" applyFont="1" applyFill="1" applyBorder="1" applyAlignment="1" applyProtection="1">
      <alignment vertical="center" wrapText="1"/>
    </xf>
    <xf numFmtId="0" fontId="49" fillId="0" borderId="0" xfId="0" applyFont="1" applyBorder="1" applyAlignment="1" applyProtection="1">
      <alignment vertical="center"/>
    </xf>
    <xf numFmtId="172" fontId="10" fillId="12" borderId="3" xfId="0" applyNumberFormat="1" applyFont="1" applyFill="1" applyBorder="1" applyAlignment="1" applyProtection="1">
      <alignment vertical="center"/>
      <protection locked="0"/>
    </xf>
    <xf numFmtId="0" fontId="35" fillId="0" borderId="0" xfId="0" applyFont="1" applyBorder="1" applyAlignment="1" applyProtection="1">
      <alignment horizontal="center" vertical="center" wrapText="1"/>
    </xf>
    <xf numFmtId="0" fontId="35" fillId="0" borderId="67" xfId="0" applyFont="1" applyBorder="1" applyAlignment="1" applyProtection="1">
      <alignment horizontal="center" vertical="center" wrapText="1"/>
    </xf>
    <xf numFmtId="0" fontId="46" fillId="0" borderId="67" xfId="0" applyFont="1" applyFill="1" applyBorder="1" applyProtection="1"/>
    <xf numFmtId="172" fontId="10" fillId="11" borderId="74" xfId="0" applyNumberFormat="1" applyFont="1" applyFill="1" applyBorder="1" applyAlignment="1" applyProtection="1">
      <alignment vertical="center"/>
    </xf>
    <xf numFmtId="0" fontId="46" fillId="0" borderId="64" xfId="0" applyFont="1" applyFill="1" applyBorder="1" applyAlignment="1" applyProtection="1">
      <alignment vertical="top"/>
    </xf>
    <xf numFmtId="0" fontId="46" fillId="0" borderId="0" xfId="0" applyFont="1" applyFill="1" applyBorder="1" applyAlignment="1" applyProtection="1">
      <alignment vertical="top"/>
    </xf>
    <xf numFmtId="0" fontId="62" fillId="0" borderId="0" xfId="0" applyFont="1" applyFill="1" applyBorder="1" applyAlignment="1" applyProtection="1">
      <alignment horizontal="left" vertical="center"/>
    </xf>
    <xf numFmtId="0" fontId="46" fillId="0" borderId="67" xfId="0" applyFont="1" applyFill="1" applyBorder="1" applyAlignment="1" applyProtection="1">
      <alignment vertical="center"/>
    </xf>
    <xf numFmtId="0" fontId="46" fillId="0" borderId="5" xfId="0" applyFont="1" applyFill="1" applyBorder="1" applyProtection="1"/>
    <xf numFmtId="0" fontId="46" fillId="0" borderId="82" xfId="0" applyFont="1" applyFill="1" applyBorder="1" applyProtection="1"/>
    <xf numFmtId="0" fontId="5" fillId="0" borderId="64" xfId="0" applyFont="1" applyFill="1" applyBorder="1" applyAlignment="1" applyProtection="1"/>
    <xf numFmtId="0" fontId="20" fillId="0" borderId="0" xfId="0" applyFont="1" applyFill="1" applyBorder="1" applyAlignment="1" applyProtection="1"/>
    <xf numFmtId="0" fontId="34" fillId="0" borderId="0" xfId="0" applyFont="1" applyFill="1" applyBorder="1" applyProtection="1"/>
    <xf numFmtId="0" fontId="46" fillId="0" borderId="63" xfId="0" applyFont="1" applyFill="1" applyBorder="1" applyAlignment="1" applyProtection="1">
      <alignment vertical="center"/>
    </xf>
    <xf numFmtId="0" fontId="49" fillId="0" borderId="64" xfId="0" applyFont="1" applyBorder="1" applyAlignment="1" applyProtection="1">
      <alignment vertical="top"/>
    </xf>
    <xf numFmtId="0" fontId="49" fillId="0" borderId="64" xfId="0" applyFont="1" applyBorder="1" applyAlignment="1" applyProtection="1">
      <alignment vertical="center"/>
    </xf>
    <xf numFmtId="168" fontId="5" fillId="12" borderId="83" xfId="0" applyNumberFormat="1" applyFont="1" applyFill="1" applyBorder="1" applyAlignment="1" applyProtection="1">
      <alignment horizontal="center" vertical="center"/>
      <protection locked="0"/>
    </xf>
    <xf numFmtId="168" fontId="5" fillId="11" borderId="88" xfId="0" applyNumberFormat="1" applyFont="1" applyFill="1" applyBorder="1" applyAlignment="1" applyProtection="1">
      <alignment horizontal="center" vertical="center"/>
    </xf>
    <xf numFmtId="0" fontId="49" fillId="0" borderId="67" xfId="0" applyFont="1" applyBorder="1" applyAlignment="1" applyProtection="1">
      <alignment vertical="center"/>
    </xf>
    <xf numFmtId="0" fontId="49" fillId="0" borderId="64" xfId="0" applyFont="1" applyBorder="1" applyProtection="1"/>
    <xf numFmtId="0" fontId="49" fillId="0" borderId="0" xfId="0" applyFont="1" applyBorder="1" applyProtection="1"/>
    <xf numFmtId="0" fontId="49" fillId="0" borderId="67" xfId="0" applyFont="1" applyBorder="1" applyProtection="1"/>
    <xf numFmtId="0" fontId="49" fillId="0" borderId="64" xfId="0" applyFont="1" applyBorder="1" applyAlignment="1" applyProtection="1">
      <alignment horizontal="right"/>
    </xf>
    <xf numFmtId="0" fontId="46" fillId="0" borderId="18" xfId="0" applyFont="1" applyFill="1" applyBorder="1" applyAlignment="1" applyProtection="1">
      <alignment vertical="center"/>
    </xf>
    <xf numFmtId="0" fontId="49" fillId="0" borderId="0" xfId="0" applyFont="1" applyBorder="1" applyAlignment="1" applyProtection="1">
      <alignment vertical="top"/>
    </xf>
    <xf numFmtId="49" fontId="5" fillId="10" borderId="3" xfId="0" applyNumberFormat="1" applyFont="1" applyFill="1" applyBorder="1" applyAlignment="1" applyProtection="1">
      <alignment horizontal="center" vertical="center" wrapText="1"/>
      <protection locked="0"/>
    </xf>
    <xf numFmtId="10" fontId="5" fillId="12" borderId="16" xfId="0" applyNumberFormat="1" applyFont="1" applyFill="1" applyBorder="1" applyAlignment="1" applyProtection="1">
      <alignment horizontal="center" vertical="center"/>
      <protection locked="0"/>
    </xf>
    <xf numFmtId="1" fontId="5" fillId="12" borderId="16" xfId="0" applyNumberFormat="1" applyFont="1" applyFill="1" applyBorder="1" applyAlignment="1" applyProtection="1">
      <alignment horizontal="center" vertical="center"/>
      <protection locked="0"/>
    </xf>
    <xf numFmtId="1" fontId="5" fillId="12" borderId="17" xfId="0" applyNumberFormat="1" applyFont="1" applyFill="1" applyBorder="1" applyAlignment="1" applyProtection="1">
      <alignment horizontal="center" vertical="center"/>
      <protection locked="0"/>
    </xf>
    <xf numFmtId="0" fontId="49" fillId="0" borderId="68" xfId="0" applyFont="1" applyBorder="1" applyProtection="1"/>
    <xf numFmtId="0" fontId="49" fillId="0" borderId="0" xfId="0" applyFont="1" applyProtection="1"/>
    <xf numFmtId="0" fontId="49" fillId="0" borderId="0" xfId="0" applyFont="1" applyAlignment="1">
      <alignment horizontal="right" wrapText="1"/>
    </xf>
    <xf numFmtId="0" fontId="63" fillId="0" borderId="58" xfId="0" applyFont="1" applyBorder="1" applyAlignment="1">
      <alignment horizontal="center"/>
    </xf>
    <xf numFmtId="0" fontId="49" fillId="0" borderId="64" xfId="0" applyFont="1" applyBorder="1" applyAlignment="1">
      <alignment horizontal="right" wrapText="1"/>
    </xf>
    <xf numFmtId="38" fontId="8" fillId="11" borderId="58" xfId="0" applyNumberFormat="1" applyFont="1" applyFill="1" applyBorder="1" applyAlignment="1" applyProtection="1">
      <alignment horizontal="right" vertical="center"/>
    </xf>
    <xf numFmtId="0" fontId="64" fillId="0" borderId="64" xfId="0" applyFont="1" applyBorder="1" applyAlignment="1">
      <alignment horizontal="center"/>
    </xf>
    <xf numFmtId="0" fontId="64" fillId="0" borderId="67" xfId="0" applyFont="1" applyBorder="1" applyAlignment="1">
      <alignment horizontal="center"/>
    </xf>
    <xf numFmtId="38" fontId="8" fillId="11" borderId="67" xfId="0" applyNumberFormat="1" applyFont="1" applyFill="1" applyBorder="1" applyAlignment="1" applyProtection="1">
      <alignment horizontal="right" vertical="center"/>
    </xf>
    <xf numFmtId="38" fontId="8" fillId="11" borderId="60" xfId="0" applyNumberFormat="1" applyFont="1" applyFill="1" applyBorder="1" applyAlignment="1" applyProtection="1">
      <alignment horizontal="right" vertical="center"/>
    </xf>
    <xf numFmtId="0" fontId="65" fillId="0" borderId="64" xfId="0" applyFont="1" applyBorder="1" applyAlignment="1">
      <alignment horizontal="right" wrapText="1"/>
    </xf>
    <xf numFmtId="0" fontId="49" fillId="0" borderId="0" xfId="0" applyFont="1" applyBorder="1" applyAlignment="1">
      <alignment horizontal="right" wrapText="1"/>
    </xf>
    <xf numFmtId="0" fontId="63" fillId="0" borderId="14" xfId="0" applyFont="1" applyBorder="1" applyAlignment="1">
      <alignment horizontal="center"/>
    </xf>
    <xf numFmtId="0" fontId="8" fillId="0" borderId="98" xfId="0" applyFont="1" applyFill="1" applyBorder="1" applyAlignment="1" applyProtection="1">
      <alignment horizontal="right" vertical="center"/>
      <protection locked="0"/>
    </xf>
    <xf numFmtId="0" fontId="5" fillId="0" borderId="0" xfId="0" applyFont="1" applyFill="1" applyBorder="1" applyAlignment="1" applyProtection="1">
      <alignment horizontal="left" vertical="center"/>
    </xf>
    <xf numFmtId="0" fontId="67" fillId="14" borderId="57" xfId="0" applyFont="1" applyFill="1" applyBorder="1"/>
    <xf numFmtId="0" fontId="67" fillId="14" borderId="63" xfId="0" applyFont="1" applyFill="1" applyBorder="1"/>
    <xf numFmtId="0" fontId="68" fillId="14" borderId="63" xfId="0" applyFont="1" applyFill="1" applyBorder="1"/>
    <xf numFmtId="0" fontId="67" fillId="14" borderId="58" xfId="0" applyFont="1" applyFill="1" applyBorder="1"/>
    <xf numFmtId="0" fontId="13" fillId="14" borderId="0" xfId="0" applyFont="1" applyFill="1" applyBorder="1" applyAlignment="1" applyProtection="1">
      <alignment horizontal="center" vertical="center" wrapText="1"/>
    </xf>
    <xf numFmtId="0" fontId="3" fillId="14" borderId="0" xfId="0" applyFont="1" applyFill="1" applyBorder="1" applyAlignment="1" applyProtection="1">
      <alignment horizontal="center" vertical="center"/>
    </xf>
    <xf numFmtId="0" fontId="7" fillId="14" borderId="4" xfId="0" applyFont="1" applyFill="1" applyBorder="1" applyAlignment="1" applyProtection="1">
      <alignment horizontal="center" vertical="center"/>
    </xf>
    <xf numFmtId="0" fontId="7" fillId="14" borderId="65" xfId="0" applyFont="1" applyFill="1" applyBorder="1" applyAlignment="1" applyProtection="1">
      <alignment horizontal="center" vertical="center"/>
    </xf>
    <xf numFmtId="0" fontId="13" fillId="14" borderId="12" xfId="0" applyFont="1" applyFill="1" applyBorder="1" applyAlignment="1" applyProtection="1">
      <alignment horizontal="center" vertical="center" wrapText="1"/>
    </xf>
    <xf numFmtId="0" fontId="7" fillId="14" borderId="8" xfId="0" applyFont="1" applyFill="1" applyBorder="1" applyAlignment="1" applyProtection="1">
      <alignment vertical="center"/>
    </xf>
    <xf numFmtId="0" fontId="7" fillId="14" borderId="11" xfId="0" applyFont="1" applyFill="1" applyBorder="1" applyAlignment="1" applyProtection="1">
      <alignment horizontal="center" vertical="center"/>
    </xf>
    <xf numFmtId="0" fontId="7" fillId="14" borderId="66" xfId="0" applyFont="1" applyFill="1" applyBorder="1" applyAlignment="1" applyProtection="1">
      <alignment horizontal="center" vertical="center"/>
    </xf>
    <xf numFmtId="0" fontId="3" fillId="14" borderId="64" xfId="0" applyFont="1" applyFill="1" applyBorder="1" applyAlignment="1" applyProtection="1">
      <alignment vertical="center"/>
    </xf>
    <xf numFmtId="0" fontId="3" fillId="14" borderId="0" xfId="0" applyFont="1" applyFill="1" applyBorder="1" applyAlignment="1" applyProtection="1">
      <alignment vertical="center"/>
    </xf>
    <xf numFmtId="0" fontId="46" fillId="14" borderId="0" xfId="0" applyFont="1" applyFill="1" applyBorder="1" applyAlignment="1" applyProtection="1">
      <alignment vertical="center"/>
    </xf>
    <xf numFmtId="0" fontId="13" fillId="14" borderId="0" xfId="0" applyFont="1" applyFill="1" applyBorder="1" applyAlignment="1" applyProtection="1">
      <alignment horizontal="center" wrapText="1"/>
    </xf>
    <xf numFmtId="0" fontId="7" fillId="14" borderId="0" xfId="0" applyFont="1" applyFill="1" applyBorder="1" applyAlignment="1" applyProtection="1">
      <alignment vertical="center"/>
    </xf>
    <xf numFmtId="0" fontId="7" fillId="14" borderId="0" xfId="0" applyFont="1" applyFill="1" applyBorder="1" applyAlignment="1" applyProtection="1">
      <alignment horizontal="center" vertical="center"/>
    </xf>
    <xf numFmtId="0" fontId="7" fillId="14" borderId="67" xfId="0" applyFont="1" applyFill="1" applyBorder="1" applyAlignment="1" applyProtection="1">
      <alignment horizontal="center"/>
    </xf>
    <xf numFmtId="0" fontId="3" fillId="14" borderId="59" xfId="0" applyFont="1" applyFill="1" applyBorder="1" applyAlignment="1" applyProtection="1">
      <alignment vertical="center"/>
    </xf>
    <xf numFmtId="0" fontId="3" fillId="14" borderId="68" xfId="0" applyFont="1" applyFill="1" applyBorder="1" applyAlignment="1" applyProtection="1">
      <alignment vertical="center"/>
    </xf>
    <xf numFmtId="0" fontId="46" fillId="14" borderId="68" xfId="0" applyFont="1" applyFill="1" applyBorder="1" applyAlignment="1" applyProtection="1">
      <alignment vertical="center"/>
    </xf>
    <xf numFmtId="0" fontId="6" fillId="14" borderId="68" xfId="0" applyFont="1" applyFill="1" applyBorder="1" applyAlignment="1" applyProtection="1">
      <alignment horizontal="center" vertical="center"/>
    </xf>
    <xf numFmtId="38" fontId="13" fillId="14" borderId="68" xfId="0" applyNumberFormat="1" applyFont="1" applyFill="1" applyBorder="1" applyAlignment="1" applyProtection="1">
      <alignment horizontal="center" vertical="center"/>
    </xf>
    <xf numFmtId="38" fontId="3" fillId="14" borderId="68" xfId="0" applyNumberFormat="1" applyFont="1" applyFill="1" applyBorder="1" applyAlignment="1" applyProtection="1">
      <alignment horizontal="center" vertical="center"/>
    </xf>
    <xf numFmtId="38" fontId="7" fillId="14" borderId="69" xfId="0" applyNumberFormat="1" applyFont="1" applyFill="1" applyBorder="1" applyAlignment="1" applyProtection="1">
      <alignment horizontal="center" vertical="center"/>
    </xf>
    <xf numFmtId="38" fontId="7" fillId="14" borderId="70" xfId="0" applyNumberFormat="1" applyFont="1" applyFill="1" applyBorder="1" applyAlignment="1" applyProtection="1">
      <alignment horizontal="center" vertical="center"/>
    </xf>
    <xf numFmtId="0" fontId="69" fillId="0" borderId="0" xfId="0" applyFont="1" applyFill="1" applyBorder="1"/>
    <xf numFmtId="0" fontId="70" fillId="0" borderId="63" xfId="0" applyFont="1" applyFill="1" applyBorder="1" applyAlignment="1" applyProtection="1">
      <alignment horizontal="right" vertical="center"/>
    </xf>
    <xf numFmtId="0" fontId="3" fillId="0" borderId="63" xfId="0" applyFont="1" applyFill="1" applyBorder="1" applyAlignment="1" applyProtection="1">
      <alignment horizontal="center" vertical="center"/>
    </xf>
    <xf numFmtId="38" fontId="7" fillId="6" borderId="63" xfId="0" applyNumberFormat="1" applyFont="1" applyFill="1" applyBorder="1" applyAlignment="1" applyProtection="1">
      <alignment horizontal="center" vertical="center"/>
    </xf>
    <xf numFmtId="38" fontId="7" fillId="6" borderId="58" xfId="0" applyNumberFormat="1" applyFont="1" applyFill="1" applyBorder="1" applyAlignment="1" applyProtection="1">
      <alignment horizontal="center" vertical="center"/>
    </xf>
    <xf numFmtId="38" fontId="3" fillId="0" borderId="0" xfId="0" applyNumberFormat="1" applyFont="1" applyFill="1" applyBorder="1" applyAlignment="1" applyProtection="1">
      <alignment horizontal="center" vertical="center"/>
      <protection locked="0"/>
    </xf>
    <xf numFmtId="0" fontId="8" fillId="0" borderId="59" xfId="0" applyFont="1" applyFill="1" applyBorder="1" applyAlignment="1" applyProtection="1">
      <alignment horizontal="right" vertical="center"/>
    </xf>
    <xf numFmtId="0" fontId="8" fillId="0" borderId="68" xfId="0" applyFont="1" applyFill="1" applyBorder="1" applyAlignment="1" applyProtection="1">
      <alignment horizontal="left" vertical="center" wrapText="1"/>
    </xf>
    <xf numFmtId="0" fontId="47" fillId="0" borderId="68" xfId="0" applyFont="1" applyFill="1" applyBorder="1" applyAlignment="1" applyProtection="1">
      <alignment horizontal="center" vertical="center"/>
    </xf>
    <xf numFmtId="38" fontId="7" fillId="0" borderId="68" xfId="0" applyNumberFormat="1" applyFont="1" applyFill="1" applyBorder="1" applyAlignment="1" applyProtection="1">
      <alignment horizontal="center" vertical="center"/>
      <protection locked="0"/>
    </xf>
    <xf numFmtId="38" fontId="7" fillId="0" borderId="60" xfId="0" applyNumberFormat="1" applyFont="1" applyFill="1" applyBorder="1" applyAlignment="1" applyProtection="1">
      <alignment horizontal="center" vertical="center"/>
    </xf>
    <xf numFmtId="0" fontId="67" fillId="0" borderId="0" xfId="0" applyFont="1" applyFill="1" applyBorder="1"/>
    <xf numFmtId="0" fontId="68" fillId="0" borderId="0" xfId="0" applyFont="1" applyFill="1" applyBorder="1"/>
    <xf numFmtId="0" fontId="3" fillId="0" borderId="0" xfId="0" applyFont="1" applyFill="1" applyBorder="1" applyAlignment="1" applyProtection="1">
      <alignment horizontal="center" vertical="center"/>
    </xf>
    <xf numFmtId="38" fontId="3" fillId="6" borderId="0" xfId="0" applyNumberFormat="1" applyFont="1" applyFill="1" applyBorder="1" applyAlignment="1" applyProtection="1">
      <alignment horizontal="center" vertical="center"/>
    </xf>
    <xf numFmtId="0" fontId="67" fillId="0" borderId="59" xfId="0" applyFont="1" applyFill="1" applyBorder="1"/>
    <xf numFmtId="0" fontId="67" fillId="0" borderId="68" xfId="0" applyFont="1" applyFill="1" applyBorder="1"/>
    <xf numFmtId="0" fontId="68" fillId="0" borderId="68" xfId="0" applyFont="1" applyFill="1" applyBorder="1"/>
    <xf numFmtId="0" fontId="67" fillId="0" borderId="60" xfId="0" applyFont="1" applyFill="1" applyBorder="1"/>
    <xf numFmtId="0" fontId="5" fillId="4" borderId="3" xfId="0" applyFont="1" applyFill="1" applyBorder="1" applyAlignment="1" applyProtection="1">
      <alignment horizontal="center" vertical="center"/>
    </xf>
    <xf numFmtId="0" fontId="11" fillId="0" borderId="14"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71" fillId="0" borderId="0" xfId="0" applyFont="1" applyFill="1" applyBorder="1"/>
    <xf numFmtId="49" fontId="69" fillId="0" borderId="0" xfId="0" applyNumberFormat="1" applyFont="1" applyFill="1" applyBorder="1"/>
    <xf numFmtId="0" fontId="72" fillId="0" borderId="0" xfId="0" applyFont="1" applyFill="1" applyBorder="1"/>
    <xf numFmtId="0" fontId="44" fillId="0" borderId="63" xfId="0" applyFont="1" applyFill="1" applyBorder="1" applyAlignment="1" applyProtection="1">
      <alignment horizontal="center" vertical="center"/>
    </xf>
    <xf numFmtId="0" fontId="44" fillId="0" borderId="58" xfId="0" applyFont="1" applyFill="1" applyBorder="1" applyAlignment="1" applyProtection="1">
      <alignment horizontal="center" vertical="center"/>
    </xf>
    <xf numFmtId="0" fontId="49" fillId="0" borderId="97" xfId="0" applyFont="1" applyBorder="1" applyAlignment="1">
      <alignment horizontal="right" wrapText="1"/>
    </xf>
    <xf numFmtId="0" fontId="49" fillId="0" borderId="59" xfId="0" applyFont="1" applyBorder="1" applyAlignment="1">
      <alignment horizontal="right" wrapText="1"/>
    </xf>
    <xf numFmtId="0" fontId="8" fillId="0" borderId="95"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95" xfId="0" applyNumberFormat="1" applyFont="1" applyFill="1" applyBorder="1" applyAlignment="1" applyProtection="1">
      <alignment vertical="center"/>
      <protection locked="0"/>
    </xf>
    <xf numFmtId="0" fontId="8" fillId="0" borderId="96" xfId="0" applyNumberFormat="1" applyFont="1" applyFill="1" applyBorder="1" applyAlignment="1" applyProtection="1">
      <alignment vertical="center"/>
      <protection locked="0"/>
    </xf>
    <xf numFmtId="0" fontId="3" fillId="0" borderId="0" xfId="0" applyFont="1" applyFill="1" applyProtection="1"/>
    <xf numFmtId="0" fontId="3" fillId="9" borderId="0" xfId="0" applyFont="1" applyFill="1" applyBorder="1" applyAlignment="1" applyProtection="1">
      <alignment horizontal="center" vertical="center"/>
    </xf>
    <xf numFmtId="0" fontId="3" fillId="0" borderId="0" xfId="0" applyFont="1" applyFill="1" applyAlignment="1" applyProtection="1">
      <alignment vertical="center"/>
    </xf>
    <xf numFmtId="0" fontId="3" fillId="9" borderId="64" xfId="0" applyFont="1" applyFill="1" applyBorder="1" applyAlignment="1" applyProtection="1">
      <alignment vertical="center"/>
    </xf>
    <xf numFmtId="0" fontId="3" fillId="9" borderId="0" xfId="0" applyFont="1" applyFill="1" applyBorder="1" applyAlignment="1" applyProtection="1">
      <alignment vertical="center"/>
    </xf>
    <xf numFmtId="0" fontId="3" fillId="9" borderId="59" xfId="0" applyFont="1" applyFill="1" applyBorder="1" applyAlignment="1" applyProtection="1">
      <alignment vertical="center"/>
    </xf>
    <xf numFmtId="0" fontId="3" fillId="9" borderId="68" xfId="0" applyFont="1" applyFill="1" applyBorder="1" applyAlignment="1" applyProtection="1">
      <alignment vertical="center"/>
    </xf>
    <xf numFmtId="38" fontId="3" fillId="9" borderId="68" xfId="0" applyNumberFormat="1" applyFont="1" applyFill="1" applyBorder="1" applyAlignment="1" applyProtection="1">
      <alignment horizontal="center" vertical="center"/>
    </xf>
    <xf numFmtId="0" fontId="3" fillId="0" borderId="0" xfId="0" applyFont="1" applyFill="1" applyBorder="1" applyProtection="1"/>
    <xf numFmtId="0" fontId="3" fillId="0" borderId="64" xfId="0" applyFont="1" applyFill="1" applyBorder="1" applyAlignment="1" applyProtection="1">
      <alignment vertical="center"/>
    </xf>
    <xf numFmtId="0" fontId="3" fillId="0" borderId="64" xfId="0" applyFont="1" applyFill="1" applyBorder="1" applyProtection="1"/>
    <xf numFmtId="0" fontId="3" fillId="0" borderId="0" xfId="0" applyFont="1" applyFill="1" applyBorder="1" applyAlignment="1" applyProtection="1">
      <alignment horizontal="center"/>
    </xf>
    <xf numFmtId="0" fontId="3" fillId="0" borderId="67" xfId="0" applyFont="1" applyFill="1" applyBorder="1" applyProtection="1"/>
    <xf numFmtId="0" fontId="3" fillId="0" borderId="64" xfId="0" applyFont="1" applyFill="1" applyBorder="1" applyAlignment="1" applyProtection="1">
      <alignment horizontal="right" vertical="center"/>
    </xf>
    <xf numFmtId="0" fontId="3" fillId="0" borderId="64" xfId="0" applyFont="1" applyFill="1" applyBorder="1" applyAlignment="1" applyProtection="1">
      <alignment horizontal="right"/>
    </xf>
    <xf numFmtId="0" fontId="3" fillId="9" borderId="68" xfId="0" applyFont="1" applyFill="1" applyBorder="1" applyAlignment="1" applyProtection="1">
      <alignment horizontal="center" vertical="center"/>
    </xf>
    <xf numFmtId="0" fontId="3" fillId="0" borderId="0" xfId="0" applyFont="1" applyFill="1" applyBorder="1" applyAlignment="1" applyProtection="1">
      <alignment vertical="center"/>
    </xf>
    <xf numFmtId="38" fontId="3" fillId="0" borderId="3" xfId="0" applyNumberFormat="1" applyFont="1" applyFill="1" applyBorder="1" applyAlignment="1" applyProtection="1">
      <alignment horizontal="center" vertical="center"/>
    </xf>
    <xf numFmtId="38" fontId="3" fillId="0" borderId="74"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3" fillId="0" borderId="67" xfId="0" applyFont="1" applyFill="1" applyBorder="1" applyAlignment="1" applyProtection="1">
      <alignment horizontal="center" vertical="center"/>
    </xf>
    <xf numFmtId="0" fontId="3" fillId="0" borderId="63"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11" borderId="74" xfId="0" applyFont="1" applyFill="1" applyBorder="1" applyAlignment="1" applyProtection="1">
      <alignment horizontal="center" vertical="center"/>
    </xf>
    <xf numFmtId="0" fontId="3" fillId="0" borderId="0" xfId="0" applyFont="1" applyBorder="1" applyProtection="1"/>
    <xf numFmtId="0" fontId="3" fillId="0" borderId="0" xfId="0" applyFont="1" applyBorder="1" applyAlignment="1" applyProtection="1">
      <alignment horizontal="center"/>
    </xf>
    <xf numFmtId="0" fontId="3" fillId="0" borderId="0" xfId="0" applyFont="1" applyBorder="1" applyAlignment="1" applyProtection="1">
      <alignment horizontal="center" vertical="center"/>
    </xf>
    <xf numFmtId="0" fontId="3" fillId="0" borderId="68" xfId="0" applyFont="1" applyBorder="1" applyAlignment="1" applyProtection="1">
      <alignment horizontal="center" vertical="center"/>
    </xf>
    <xf numFmtId="0" fontId="3" fillId="0" borderId="0" xfId="0" applyFont="1" applyAlignment="1" applyProtection="1">
      <alignment horizontal="center" vertical="center"/>
    </xf>
    <xf numFmtId="0" fontId="63" fillId="0" borderId="64" xfId="0" applyFont="1" applyBorder="1" applyAlignment="1">
      <alignment horizontal="left" wrapText="1"/>
    </xf>
    <xf numFmtId="0" fontId="8" fillId="0" borderId="64" xfId="0" quotePrefix="1" applyFont="1" applyFill="1" applyBorder="1" applyAlignment="1" applyProtection="1">
      <alignment vertical="top" wrapText="1"/>
    </xf>
    <xf numFmtId="0" fontId="8" fillId="0" borderId="64" xfId="0" quotePrefix="1" applyFont="1" applyFill="1" applyBorder="1" applyAlignment="1" applyProtection="1">
      <alignment horizontal="right" vertical="center" wrapText="1"/>
    </xf>
    <xf numFmtId="0" fontId="8" fillId="0" borderId="64" xfId="0" applyFont="1" applyBorder="1" applyAlignment="1" applyProtection="1">
      <alignment horizontal="right" vertical="center"/>
    </xf>
    <xf numFmtId="0" fontId="10" fillId="0" borderId="0" xfId="0" applyFont="1" applyFill="1" applyBorder="1" applyProtection="1"/>
    <xf numFmtId="0" fontId="77" fillId="9" borderId="63" xfId="0" applyFont="1" applyFill="1" applyBorder="1" applyAlignment="1">
      <alignment horizontal="center"/>
    </xf>
    <xf numFmtId="0" fontId="0" fillId="0" borderId="63" xfId="0" applyBorder="1"/>
    <xf numFmtId="0" fontId="14" fillId="0" borderId="63" xfId="0" applyFont="1" applyFill="1" applyBorder="1" applyAlignment="1" applyProtection="1">
      <alignment vertical="top" wrapText="1"/>
    </xf>
    <xf numFmtId="0" fontId="14" fillId="0" borderId="0" xfId="0" applyFont="1" applyFill="1" applyBorder="1" applyAlignment="1" applyProtection="1">
      <alignment vertical="top" wrapText="1"/>
    </xf>
    <xf numFmtId="0" fontId="10" fillId="0" borderId="0" xfId="0" applyFont="1" applyFill="1" applyBorder="1" applyAlignment="1" applyProtection="1"/>
    <xf numFmtId="49" fontId="11" fillId="0" borderId="0" xfId="0" quotePrefix="1" applyNumberFormat="1" applyFont="1" applyFill="1" applyBorder="1" applyAlignment="1" applyProtection="1">
      <alignment horizontal="left" vertical="center"/>
    </xf>
    <xf numFmtId="49" fontId="5" fillId="0" borderId="0" xfId="0" quotePrefix="1" applyNumberFormat="1" applyFont="1" applyFill="1" applyBorder="1" applyAlignment="1" applyProtection="1">
      <alignment horizontal="right" vertical="center"/>
    </xf>
    <xf numFmtId="0" fontId="76" fillId="8" borderId="57" xfId="0" applyFont="1" applyFill="1" applyBorder="1" applyAlignment="1" applyProtection="1">
      <alignment horizontal="center" vertical="center"/>
    </xf>
    <xf numFmtId="0" fontId="36" fillId="0" borderId="0" xfId="0" applyFont="1" applyFill="1" applyBorder="1" applyAlignment="1" applyProtection="1">
      <alignment horizontal="center" vertical="top" wrapTex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right" vertical="center"/>
    </xf>
    <xf numFmtId="3" fontId="10" fillId="0" borderId="15" xfId="0" applyNumberFormat="1" applyFont="1" applyBorder="1" applyAlignment="1" applyProtection="1">
      <alignment horizontal="center" vertical="center" wrapText="1"/>
    </xf>
    <xf numFmtId="3" fontId="10" fillId="0" borderId="17" xfId="0" applyNumberFormat="1" applyFont="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wrapText="1"/>
    </xf>
    <xf numFmtId="0" fontId="5" fillId="0" borderId="0" xfId="0" applyFont="1" applyFill="1" applyBorder="1" applyAlignment="1" applyProtection="1">
      <alignment horizontal="center" vertical="center"/>
    </xf>
    <xf numFmtId="0" fontId="0" fillId="0" borderId="0" xfId="0" applyAlignment="1">
      <alignment horizontal="left"/>
    </xf>
    <xf numFmtId="0" fontId="10" fillId="0" borderId="0" xfId="0" applyFont="1" applyFill="1" applyBorder="1" applyAlignment="1" applyProtection="1">
      <alignment horizontal="left" vertical="center" wrapText="1"/>
    </xf>
    <xf numFmtId="0" fontId="42" fillId="0" borderId="10" xfId="0" applyFont="1" applyBorder="1" applyAlignment="1" applyProtection="1">
      <alignment horizontal="left" vertical="top" wrapText="1"/>
      <protection locked="0"/>
    </xf>
    <xf numFmtId="0" fontId="42" fillId="0" borderId="99" xfId="0" applyFont="1" applyBorder="1" applyAlignment="1" applyProtection="1">
      <alignment horizontal="left" vertical="top" wrapText="1"/>
      <protection locked="0"/>
    </xf>
    <xf numFmtId="0" fontId="42" fillId="0" borderId="11" xfId="0" applyFont="1" applyBorder="1" applyAlignment="1" applyProtection="1">
      <alignment horizontal="left" vertical="top" wrapText="1"/>
      <protection locked="0"/>
    </xf>
    <xf numFmtId="0" fontId="76" fillId="8" borderId="57" xfId="0" applyFont="1" applyFill="1" applyBorder="1" applyAlignment="1" applyProtection="1">
      <alignment horizontal="center" vertical="center"/>
    </xf>
    <xf numFmtId="0" fontId="76" fillId="8" borderId="63" xfId="0" applyFont="1" applyFill="1" applyBorder="1" applyAlignment="1" applyProtection="1">
      <alignment horizontal="center" vertical="center"/>
    </xf>
    <xf numFmtId="0" fontId="76" fillId="8" borderId="58" xfId="0" applyFont="1" applyFill="1" applyBorder="1" applyAlignment="1" applyProtection="1">
      <alignment horizontal="center" vertical="center"/>
    </xf>
    <xf numFmtId="0" fontId="75" fillId="0" borderId="64" xfId="0" applyFont="1" applyFill="1" applyBorder="1" applyAlignment="1" applyProtection="1">
      <alignment horizontal="left" vertical="center"/>
    </xf>
    <xf numFmtId="0" fontId="75" fillId="0" borderId="0" xfId="0" applyFont="1" applyFill="1" applyBorder="1" applyAlignment="1" applyProtection="1">
      <alignment horizontal="left" vertical="center"/>
    </xf>
    <xf numFmtId="0" fontId="75" fillId="0" borderId="67" xfId="0" applyFont="1" applyFill="1" applyBorder="1" applyAlignment="1" applyProtection="1">
      <alignment horizontal="left" vertical="center"/>
    </xf>
    <xf numFmtId="0" fontId="63" fillId="0" borderId="64" xfId="0" applyFont="1" applyBorder="1" applyAlignment="1">
      <alignment horizontal="left"/>
    </xf>
    <xf numFmtId="0" fontId="63" fillId="0" borderId="0" xfId="0" applyFont="1" applyBorder="1" applyAlignment="1">
      <alignment horizontal="left"/>
    </xf>
    <xf numFmtId="0" fontId="63" fillId="0" borderId="67" xfId="0" applyFont="1" applyBorder="1" applyAlignment="1">
      <alignment horizontal="left"/>
    </xf>
    <xf numFmtId="0" fontId="11" fillId="10" borderId="9" xfId="0" applyFont="1" applyFill="1" applyBorder="1" applyAlignment="1" applyProtection="1">
      <alignment horizontal="left" vertical="center"/>
      <protection locked="0"/>
    </xf>
    <xf numFmtId="0" fontId="11" fillId="10" borderId="13" xfId="0" applyFont="1" applyFill="1" applyBorder="1" applyAlignment="1" applyProtection="1">
      <alignment horizontal="left" vertical="center"/>
      <protection locked="0"/>
    </xf>
    <xf numFmtId="0" fontId="11" fillId="10" borderId="31" xfId="0" applyFont="1" applyFill="1" applyBorder="1" applyAlignment="1" applyProtection="1">
      <alignment horizontal="left" vertical="center"/>
      <protection locked="0"/>
    </xf>
    <xf numFmtId="0" fontId="11" fillId="10" borderId="2" xfId="0" applyFont="1" applyFill="1" applyBorder="1" applyAlignment="1" applyProtection="1">
      <alignment horizontal="left" vertical="center"/>
      <protection locked="0"/>
    </xf>
    <xf numFmtId="0" fontId="11" fillId="10" borderId="78" xfId="0" applyFont="1" applyFill="1" applyBorder="1" applyAlignment="1" applyProtection="1">
      <alignment horizontal="left" vertical="center"/>
      <protection locked="0"/>
    </xf>
    <xf numFmtId="0" fontId="11" fillId="10" borderId="12" xfId="0" applyFont="1" applyFill="1" applyBorder="1" applyAlignment="1" applyProtection="1">
      <alignment horizontal="left" vertical="center"/>
      <protection locked="0"/>
    </xf>
    <xf numFmtId="0" fontId="11" fillId="10" borderId="85" xfId="0" applyFont="1" applyFill="1" applyBorder="1" applyAlignment="1" applyProtection="1">
      <alignment horizontal="left" vertical="center"/>
      <protection locked="0"/>
    </xf>
    <xf numFmtId="0" fontId="11" fillId="10" borderId="3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wrapText="1"/>
    </xf>
    <xf numFmtId="0" fontId="76" fillId="8" borderId="4" xfId="0" applyFont="1" applyFill="1" applyBorder="1" applyAlignment="1" applyProtection="1">
      <alignment horizontal="center" vertical="center"/>
    </xf>
    <xf numFmtId="0" fontId="76" fillId="8" borderId="5" xfId="0" applyFont="1" applyFill="1" applyBorder="1" applyAlignment="1" applyProtection="1">
      <alignment horizontal="center" vertical="center"/>
    </xf>
    <xf numFmtId="0" fontId="76" fillId="8" borderId="6" xfId="0" applyFont="1" applyFill="1" applyBorder="1" applyAlignment="1" applyProtection="1">
      <alignment horizontal="center" vertical="center"/>
    </xf>
    <xf numFmtId="0" fontId="20" fillId="9" borderId="64" xfId="0" applyFont="1" applyFill="1" applyBorder="1" applyAlignment="1" applyProtection="1">
      <alignment horizontal="center" vertical="center" wrapText="1"/>
    </xf>
    <xf numFmtId="0" fontId="20" fillId="9" borderId="0" xfId="0" applyFont="1" applyFill="1" applyBorder="1" applyAlignment="1" applyProtection="1">
      <alignment horizontal="center" vertical="center" wrapText="1"/>
    </xf>
    <xf numFmtId="49" fontId="51" fillId="9" borderId="68" xfId="0" applyNumberFormat="1" applyFont="1" applyFill="1" applyBorder="1" applyAlignment="1" applyProtection="1">
      <alignment horizontal="center" vertical="center"/>
    </xf>
    <xf numFmtId="3" fontId="3" fillId="4" borderId="26" xfId="0" applyNumberFormat="1" applyFont="1" applyFill="1" applyBorder="1" applyAlignment="1" applyProtection="1">
      <alignment horizontal="center" vertical="center"/>
      <protection locked="0"/>
    </xf>
    <xf numFmtId="3" fontId="3" fillId="4" borderId="27" xfId="0" applyNumberFormat="1" applyFont="1" applyFill="1" applyBorder="1" applyAlignment="1" applyProtection="1">
      <alignment horizontal="center" vertical="center"/>
      <protection locked="0"/>
    </xf>
    <xf numFmtId="3" fontId="3" fillId="5" borderId="61" xfId="0" applyNumberFormat="1" applyFont="1" applyFill="1" applyBorder="1" applyAlignment="1" applyProtection="1">
      <alignment horizontal="center" vertical="center"/>
    </xf>
    <xf numFmtId="3" fontId="3" fillId="5" borderId="62" xfId="0" applyNumberFormat="1" applyFont="1" applyFill="1" applyBorder="1" applyAlignment="1" applyProtection="1">
      <alignment horizontal="center" vertical="center"/>
    </xf>
    <xf numFmtId="3" fontId="3" fillId="5" borderId="77" xfId="0" applyNumberFormat="1" applyFont="1" applyFill="1" applyBorder="1" applyAlignment="1" applyProtection="1">
      <alignment horizontal="center" vertical="center"/>
    </xf>
    <xf numFmtId="3" fontId="3" fillId="0" borderId="37"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horizontal="center" vertical="center"/>
    </xf>
    <xf numFmtId="3" fontId="3" fillId="0" borderId="1" xfId="0" applyNumberFormat="1" applyFont="1" applyFill="1" applyBorder="1" applyAlignment="1" applyProtection="1">
      <alignment horizontal="center" vertical="center"/>
    </xf>
    <xf numFmtId="0" fontId="5" fillId="7" borderId="0" xfId="0" applyFont="1" applyFill="1" applyBorder="1" applyAlignment="1" applyProtection="1">
      <alignment horizontal="left" vertical="center" wrapText="1"/>
    </xf>
    <xf numFmtId="3" fontId="10" fillId="4" borderId="31" xfId="0" applyNumberFormat="1" applyFont="1" applyFill="1" applyBorder="1" applyAlignment="1" applyProtection="1">
      <alignment horizontal="center" vertical="center"/>
      <protection locked="0"/>
    </xf>
    <xf numFmtId="3" fontId="10" fillId="4" borderId="32" xfId="0" applyNumberFormat="1" applyFont="1" applyFill="1" applyBorder="1" applyAlignment="1" applyProtection="1">
      <alignment horizontal="center" vertical="center"/>
      <protection locked="0"/>
    </xf>
    <xf numFmtId="10" fontId="10" fillId="4" borderId="31" xfId="0" applyNumberFormat="1" applyFont="1" applyFill="1" applyBorder="1" applyAlignment="1" applyProtection="1">
      <alignment horizontal="center" vertical="center"/>
      <protection locked="0"/>
    </xf>
    <xf numFmtId="10" fontId="10" fillId="4" borderId="32" xfId="0" applyNumberFormat="1" applyFont="1" applyFill="1" applyBorder="1" applyAlignment="1" applyProtection="1">
      <alignment horizontal="center" vertical="center"/>
      <protection locked="0"/>
    </xf>
    <xf numFmtId="10" fontId="3" fillId="5" borderId="26" xfId="0" applyNumberFormat="1" applyFont="1" applyFill="1" applyBorder="1" applyAlignment="1" applyProtection="1">
      <alignment horizontal="center" vertical="center"/>
    </xf>
    <xf numFmtId="10" fontId="3" fillId="5" borderId="19" xfId="0" applyNumberFormat="1" applyFont="1" applyFill="1" applyBorder="1" applyAlignment="1" applyProtection="1">
      <alignment horizontal="center" vertical="center"/>
    </xf>
    <xf numFmtId="10" fontId="3" fillId="5" borderId="76" xfId="0" applyNumberFormat="1" applyFont="1" applyFill="1" applyBorder="1" applyAlignment="1" applyProtection="1">
      <alignment horizontal="center" vertical="center"/>
    </xf>
    <xf numFmtId="3" fontId="3" fillId="5" borderId="28" xfId="0" applyNumberFormat="1" applyFont="1" applyFill="1" applyBorder="1" applyAlignment="1" applyProtection="1">
      <alignment horizontal="center" vertical="center"/>
    </xf>
    <xf numFmtId="3" fontId="3" fillId="5" borderId="39" xfId="0" applyNumberFormat="1" applyFont="1" applyFill="1" applyBorder="1" applyAlignment="1" applyProtection="1">
      <alignment horizontal="center" vertical="center"/>
    </xf>
    <xf numFmtId="3" fontId="3" fillId="5" borderId="90" xfId="0" applyNumberFormat="1" applyFont="1" applyFill="1" applyBorder="1" applyAlignment="1" applyProtection="1">
      <alignment horizontal="center" vertical="center"/>
    </xf>
    <xf numFmtId="3" fontId="3" fillId="5" borderId="26" xfId="0" applyNumberFormat="1" applyFont="1" applyFill="1" applyBorder="1" applyAlignment="1" applyProtection="1">
      <alignment horizontal="center" vertical="center"/>
    </xf>
    <xf numFmtId="3" fontId="3" fillId="5" borderId="19" xfId="0" applyNumberFormat="1" applyFont="1" applyFill="1" applyBorder="1" applyAlignment="1" applyProtection="1">
      <alignment horizontal="center" vertical="center"/>
    </xf>
    <xf numFmtId="3" fontId="3" fillId="5" borderId="76" xfId="0" applyNumberFormat="1" applyFont="1" applyFill="1" applyBorder="1" applyAlignment="1" applyProtection="1">
      <alignment horizontal="center" vertical="center"/>
    </xf>
    <xf numFmtId="3" fontId="3" fillId="5" borderId="24" xfId="0" applyNumberFormat="1" applyFont="1" applyFill="1" applyBorder="1" applyAlignment="1" applyProtection="1">
      <alignment horizontal="center" vertical="center"/>
    </xf>
    <xf numFmtId="3" fontId="3" fillId="5" borderId="38" xfId="0" applyNumberFormat="1" applyFont="1" applyFill="1" applyBorder="1" applyAlignment="1" applyProtection="1">
      <alignment horizontal="center" vertical="center"/>
    </xf>
    <xf numFmtId="3" fontId="3" fillId="5" borderId="75" xfId="0" applyNumberFormat="1" applyFont="1" applyFill="1" applyBorder="1" applyAlignment="1" applyProtection="1">
      <alignment horizontal="center" vertical="center"/>
    </xf>
    <xf numFmtId="0" fontId="14" fillId="0" borderId="63" xfId="0" applyFont="1" applyFill="1" applyBorder="1" applyAlignment="1" applyProtection="1">
      <alignment horizontal="left" wrapText="1"/>
    </xf>
    <xf numFmtId="0" fontId="36" fillId="0" borderId="0" xfId="0" applyFont="1" applyFill="1" applyBorder="1" applyAlignment="1" applyProtection="1">
      <alignment horizontal="center" vertical="top" wrapText="1"/>
    </xf>
    <xf numFmtId="0" fontId="12" fillId="0" borderId="0" xfId="0" applyFont="1" applyFill="1" applyBorder="1" applyAlignment="1" applyProtection="1">
      <alignment horizontal="center"/>
    </xf>
    <xf numFmtId="0" fontId="12" fillId="0" borderId="67" xfId="0" applyFont="1" applyFill="1" applyBorder="1" applyAlignment="1" applyProtection="1">
      <alignment horizontal="center"/>
    </xf>
    <xf numFmtId="3" fontId="3" fillId="4" borderId="24" xfId="0" applyNumberFormat="1" applyFont="1" applyFill="1" applyBorder="1" applyAlignment="1" applyProtection="1">
      <alignment horizontal="center" vertical="center"/>
      <protection locked="0"/>
    </xf>
    <xf numFmtId="3" fontId="3" fillId="4" borderId="25" xfId="0" applyNumberFormat="1"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xf>
    <xf numFmtId="38" fontId="5" fillId="0" borderId="0" xfId="0" applyNumberFormat="1" applyFont="1" applyFill="1" applyBorder="1" applyAlignment="1" applyProtection="1">
      <alignment horizontal="center" vertical="center"/>
    </xf>
    <xf numFmtId="38" fontId="11" fillId="0" borderId="67" xfId="0" applyNumberFormat="1" applyFont="1" applyFill="1" applyBorder="1" applyAlignment="1" applyProtection="1">
      <alignment horizontal="center" vertical="center"/>
    </xf>
    <xf numFmtId="0" fontId="3" fillId="10" borderId="35" xfId="0" applyNumberFormat="1" applyFont="1" applyFill="1" applyBorder="1" applyAlignment="1" applyProtection="1">
      <alignment horizontal="center" vertical="center"/>
      <protection locked="0"/>
    </xf>
    <xf numFmtId="0" fontId="3" fillId="10" borderId="36" xfId="0" applyNumberFormat="1" applyFont="1" applyFill="1" applyBorder="1" applyAlignment="1" applyProtection="1">
      <alignment horizontal="center" vertical="center"/>
      <protection locked="0"/>
    </xf>
    <xf numFmtId="0" fontId="3" fillId="11" borderId="36" xfId="0" applyNumberFormat="1" applyFont="1" applyFill="1" applyBorder="1" applyAlignment="1" applyProtection="1">
      <alignment horizontal="center" vertical="center"/>
    </xf>
    <xf numFmtId="0" fontId="3" fillId="11" borderId="21" xfId="0" applyNumberFormat="1" applyFont="1" applyFill="1" applyBorder="1" applyAlignment="1" applyProtection="1">
      <alignment horizontal="center" vertical="center"/>
    </xf>
    <xf numFmtId="0" fontId="5" fillId="0" borderId="63"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11" borderId="47" xfId="0" applyNumberFormat="1" applyFont="1" applyFill="1" applyBorder="1" applyAlignment="1" applyProtection="1">
      <alignment horizontal="center" vertical="center"/>
    </xf>
    <xf numFmtId="0" fontId="3" fillId="11" borderId="29" xfId="0" applyNumberFormat="1" applyFont="1" applyFill="1" applyBorder="1" applyAlignment="1" applyProtection="1">
      <alignment horizontal="center" vertical="center"/>
    </xf>
    <xf numFmtId="0" fontId="3" fillId="10" borderId="28" xfId="0" applyNumberFormat="1" applyFont="1" applyFill="1" applyBorder="1" applyAlignment="1" applyProtection="1">
      <alignment horizontal="center" vertical="center"/>
      <protection locked="0"/>
    </xf>
    <xf numFmtId="0" fontId="3" fillId="10" borderId="42" xfId="0" applyNumberFormat="1" applyFont="1" applyFill="1" applyBorder="1" applyAlignment="1" applyProtection="1">
      <alignment horizontal="center" vertical="center"/>
      <protection locked="0"/>
    </xf>
    <xf numFmtId="0" fontId="59" fillId="0" borderId="4" xfId="0" applyFont="1" applyFill="1" applyBorder="1" applyAlignment="1" applyProtection="1">
      <alignment horizontal="center" vertical="center" wrapText="1"/>
    </xf>
    <xf numFmtId="0" fontId="59" fillId="0" borderId="5" xfId="0" applyFont="1" applyFill="1" applyBorder="1" applyAlignment="1" applyProtection="1">
      <alignment horizontal="center" vertical="center" wrapText="1"/>
    </xf>
    <xf numFmtId="0" fontId="59" fillId="0" borderId="6" xfId="0" applyFont="1" applyFill="1" applyBorder="1" applyAlignment="1" applyProtection="1">
      <alignment horizontal="center" vertical="center" wrapText="1"/>
    </xf>
    <xf numFmtId="0" fontId="59" fillId="0" borderId="7"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8" xfId="0" applyFont="1" applyFill="1" applyBorder="1" applyAlignment="1" applyProtection="1">
      <alignment horizontal="center" vertical="center" wrapText="1"/>
    </xf>
    <xf numFmtId="0" fontId="59" fillId="0" borderId="9" xfId="0" applyFont="1" applyFill="1" applyBorder="1" applyAlignment="1" applyProtection="1">
      <alignment horizontal="center" vertical="center" wrapText="1"/>
    </xf>
    <xf numFmtId="0" fontId="59" fillId="0" borderId="12" xfId="0" applyFont="1" applyFill="1" applyBorder="1" applyAlignment="1" applyProtection="1">
      <alignment horizontal="center" vertical="center" wrapText="1"/>
    </xf>
    <xf numFmtId="0" fontId="59" fillId="0" borderId="13" xfId="0" applyFont="1" applyFill="1" applyBorder="1" applyAlignment="1" applyProtection="1">
      <alignment horizontal="center" vertical="center" wrapText="1"/>
    </xf>
    <xf numFmtId="0" fontId="5" fillId="12" borderId="53" xfId="0" applyFont="1" applyFill="1" applyBorder="1" applyAlignment="1" applyProtection="1">
      <alignment horizontal="left" vertical="top" wrapText="1"/>
      <protection locked="0"/>
    </xf>
    <xf numFmtId="0" fontId="5" fillId="12" borderId="52" xfId="0" applyFont="1" applyFill="1" applyBorder="1" applyAlignment="1" applyProtection="1">
      <alignment horizontal="left" vertical="top" wrapText="1"/>
      <protection locked="0"/>
    </xf>
    <xf numFmtId="0" fontId="5" fillId="12" borderId="51" xfId="0" applyFont="1" applyFill="1" applyBorder="1" applyAlignment="1" applyProtection="1">
      <alignment horizontal="left" vertical="top" wrapText="1"/>
      <protection locked="0"/>
    </xf>
    <xf numFmtId="0" fontId="5" fillId="12" borderId="45" xfId="0" applyFont="1" applyFill="1" applyBorder="1" applyAlignment="1" applyProtection="1">
      <alignment horizontal="left" vertical="top" wrapText="1"/>
      <protection locked="0"/>
    </xf>
    <xf numFmtId="165" fontId="5" fillId="12" borderId="54" xfId="0" applyNumberFormat="1" applyFont="1" applyFill="1" applyBorder="1" applyAlignment="1" applyProtection="1">
      <alignment horizontal="left" vertical="top" wrapText="1"/>
      <protection locked="0"/>
    </xf>
    <xf numFmtId="165" fontId="5" fillId="12" borderId="50" xfId="0" applyNumberFormat="1" applyFont="1" applyFill="1" applyBorder="1" applyAlignment="1" applyProtection="1">
      <alignment horizontal="left" vertical="top" wrapText="1"/>
      <protection locked="0"/>
    </xf>
    <xf numFmtId="0" fontId="35" fillId="0" borderId="64" xfId="0" applyFont="1" applyFill="1" applyBorder="1" applyAlignment="1" applyProtection="1">
      <alignment horizontal="left" wrapText="1"/>
    </xf>
    <xf numFmtId="0" fontId="35" fillId="0" borderId="0" xfId="0" applyFont="1" applyFill="1" applyBorder="1" applyAlignment="1" applyProtection="1">
      <alignment horizontal="left" wrapText="1"/>
    </xf>
    <xf numFmtId="0" fontId="3" fillId="10" borderId="33" xfId="0" applyNumberFormat="1" applyFont="1" applyFill="1" applyBorder="1" applyAlignment="1" applyProtection="1">
      <alignment horizontal="center" vertical="center"/>
      <protection locked="0"/>
    </xf>
    <xf numFmtId="0" fontId="3" fillId="10" borderId="34" xfId="0" applyNumberFormat="1" applyFont="1" applyFill="1" applyBorder="1" applyAlignment="1" applyProtection="1">
      <alignment horizontal="center" vertical="center"/>
      <protection locked="0"/>
    </xf>
    <xf numFmtId="0" fontId="3" fillId="11" borderId="34" xfId="0" applyNumberFormat="1" applyFont="1" applyFill="1" applyBorder="1" applyAlignment="1" applyProtection="1">
      <alignment horizontal="center" vertical="center"/>
    </xf>
    <xf numFmtId="0" fontId="3" fillId="11" borderId="22" xfId="0" applyNumberFormat="1" applyFont="1" applyFill="1" applyBorder="1" applyAlignment="1" applyProtection="1">
      <alignment horizontal="center" vertical="center"/>
    </xf>
    <xf numFmtId="0" fontId="3" fillId="10" borderId="24" xfId="0" applyNumberFormat="1" applyFont="1" applyFill="1" applyBorder="1" applyAlignment="1" applyProtection="1">
      <alignment horizontal="center" vertical="center"/>
      <protection locked="0"/>
    </xf>
    <xf numFmtId="0" fontId="3" fillId="10" borderId="41" xfId="0" applyNumberFormat="1" applyFont="1" applyFill="1" applyBorder="1" applyAlignment="1" applyProtection="1">
      <alignment horizontal="center" vertical="center"/>
      <protection locked="0"/>
    </xf>
    <xf numFmtId="0" fontId="3" fillId="11" borderId="48" xfId="0" applyNumberFormat="1" applyFont="1" applyFill="1" applyBorder="1" applyAlignment="1" applyProtection="1">
      <alignment horizontal="center" vertical="center"/>
    </xf>
    <xf numFmtId="0" fontId="3" fillId="11" borderId="25"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5" fillId="0" borderId="0" xfId="0" applyFont="1" applyBorder="1" applyAlignment="1" applyProtection="1">
      <alignment horizontal="left" vertical="top" wrapText="1"/>
    </xf>
    <xf numFmtId="0" fontId="5" fillId="12" borderId="31" xfId="0" applyFont="1" applyFill="1" applyBorder="1" applyAlignment="1" applyProtection="1">
      <alignment horizontal="left" vertical="center" wrapText="1"/>
      <protection locked="0"/>
    </xf>
    <xf numFmtId="0" fontId="5" fillId="12" borderId="2" xfId="0" applyFont="1" applyFill="1" applyBorder="1" applyAlignment="1" applyProtection="1">
      <alignment horizontal="left" vertical="center" wrapText="1"/>
      <protection locked="0"/>
    </xf>
    <xf numFmtId="0" fontId="5" fillId="12" borderId="32"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67"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5" fillId="0" borderId="0" xfId="0" applyFont="1" applyFill="1" applyBorder="1" applyAlignment="1" applyProtection="1">
      <alignment horizontal="center" wrapText="1"/>
    </xf>
    <xf numFmtId="0" fontId="5" fillId="0" borderId="12" xfId="0" applyFont="1" applyFill="1" applyBorder="1" applyAlignment="1" applyProtection="1">
      <alignment horizontal="center" wrapText="1"/>
    </xf>
    <xf numFmtId="0" fontId="5" fillId="0" borderId="43"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12" borderId="23" xfId="0" applyFont="1" applyFill="1" applyBorder="1" applyAlignment="1" applyProtection="1">
      <alignment horizontal="left" vertical="top" wrapText="1"/>
      <protection locked="0"/>
    </xf>
    <xf numFmtId="0" fontId="5" fillId="12" borderId="18" xfId="0" applyFont="1" applyFill="1" applyBorder="1" applyAlignment="1" applyProtection="1">
      <alignment horizontal="left" vertical="top" wrapText="1"/>
      <protection locked="0"/>
    </xf>
    <xf numFmtId="0" fontId="5" fillId="12" borderId="46" xfId="0" applyFont="1" applyFill="1" applyBorder="1" applyAlignment="1" applyProtection="1">
      <alignment horizontal="left" vertical="top" wrapText="1"/>
      <protection locked="0"/>
    </xf>
    <xf numFmtId="0" fontId="5" fillId="12" borderId="26" xfId="0" applyFont="1" applyFill="1" applyBorder="1" applyAlignment="1" applyProtection="1">
      <alignment horizontal="left" vertical="top" wrapText="1"/>
      <protection locked="0"/>
    </xf>
    <xf numFmtId="0" fontId="5" fillId="12" borderId="19" xfId="0" applyFont="1" applyFill="1" applyBorder="1" applyAlignment="1" applyProtection="1">
      <alignment horizontal="left" vertical="top" wrapText="1"/>
      <protection locked="0"/>
    </xf>
    <xf numFmtId="0" fontId="5" fillId="12" borderId="27"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12" borderId="28" xfId="0" applyFont="1" applyFill="1" applyBorder="1" applyAlignment="1" applyProtection="1">
      <alignment horizontal="left" vertical="top" wrapText="1"/>
      <protection locked="0"/>
    </xf>
    <xf numFmtId="0" fontId="5" fillId="12" borderId="39" xfId="0" applyFont="1" applyFill="1" applyBorder="1" applyAlignment="1" applyProtection="1">
      <alignment horizontal="left" vertical="top" wrapText="1"/>
      <protection locked="0"/>
    </xf>
    <xf numFmtId="0" fontId="5" fillId="12" borderId="29" xfId="0" applyFont="1" applyFill="1" applyBorder="1" applyAlignment="1" applyProtection="1">
      <alignment horizontal="left" vertical="top" wrapText="1"/>
      <protection locked="0"/>
    </xf>
    <xf numFmtId="0" fontId="11" fillId="0" borderId="0" xfId="0" applyFont="1" applyBorder="1" applyAlignment="1" applyProtection="1">
      <alignment horizontal="center" wrapText="1"/>
    </xf>
    <xf numFmtId="0" fontId="11" fillId="0" borderId="67" xfId="0" applyFont="1" applyBorder="1" applyAlignment="1" applyProtection="1">
      <alignment horizontal="center" wrapText="1"/>
    </xf>
    <xf numFmtId="0" fontId="5" fillId="0" borderId="15" xfId="0" applyFont="1" applyFill="1" applyBorder="1" applyAlignment="1" applyProtection="1">
      <alignment horizontal="left" vertical="center"/>
    </xf>
    <xf numFmtId="3" fontId="10" fillId="0" borderId="15" xfId="0" applyNumberFormat="1" applyFont="1" applyBorder="1" applyAlignment="1" applyProtection="1">
      <alignment horizontal="center" vertical="center" wrapText="1"/>
    </xf>
    <xf numFmtId="3" fontId="10" fillId="0" borderId="71" xfId="0" applyNumberFormat="1" applyFont="1" applyBorder="1" applyAlignment="1" applyProtection="1">
      <alignment horizontal="center" vertical="center" wrapText="1"/>
    </xf>
    <xf numFmtId="0" fontId="5" fillId="0" borderId="17" xfId="0" applyFont="1" applyFill="1" applyBorder="1" applyAlignment="1" applyProtection="1">
      <alignment horizontal="left" vertical="center" wrapText="1"/>
    </xf>
    <xf numFmtId="3" fontId="10" fillId="0" borderId="17" xfId="0" applyNumberFormat="1" applyFont="1" applyBorder="1" applyAlignment="1" applyProtection="1">
      <alignment horizontal="center" vertical="center" wrapText="1"/>
    </xf>
    <xf numFmtId="3" fontId="10" fillId="0" borderId="73" xfId="0" applyNumberFormat="1" applyFont="1" applyBorder="1" applyAlignment="1" applyProtection="1">
      <alignment horizontal="center" vertical="center" wrapText="1"/>
    </xf>
    <xf numFmtId="0" fontId="5" fillId="12" borderId="24" xfId="0" applyFont="1" applyFill="1" applyBorder="1" applyAlignment="1" applyProtection="1">
      <alignment horizontal="left" vertical="center" wrapText="1"/>
      <protection locked="0"/>
    </xf>
    <xf numFmtId="0" fontId="5" fillId="12" borderId="38" xfId="0" applyFont="1" applyFill="1" applyBorder="1" applyAlignment="1" applyProtection="1">
      <alignment horizontal="left" vertical="center" wrapText="1"/>
      <protection locked="0"/>
    </xf>
    <xf numFmtId="0" fontId="5" fillId="12" borderId="25" xfId="0" applyFont="1" applyFill="1" applyBorder="1" applyAlignment="1" applyProtection="1">
      <alignment horizontal="left" vertical="center" wrapText="1"/>
      <protection locked="0"/>
    </xf>
    <xf numFmtId="0" fontId="5" fillId="12" borderId="26" xfId="0" applyFont="1" applyFill="1" applyBorder="1" applyAlignment="1" applyProtection="1">
      <alignment horizontal="left" vertical="center" wrapText="1"/>
      <protection locked="0"/>
    </xf>
    <xf numFmtId="0" fontId="5" fillId="12" borderId="19" xfId="0" applyFont="1" applyFill="1" applyBorder="1" applyAlignment="1" applyProtection="1">
      <alignment horizontal="left" vertical="center" wrapText="1"/>
      <protection locked="0"/>
    </xf>
    <xf numFmtId="0" fontId="5" fillId="12" borderId="27" xfId="0" applyFont="1" applyFill="1" applyBorder="1" applyAlignment="1" applyProtection="1">
      <alignment horizontal="left" vertical="center" wrapText="1"/>
      <protection locked="0"/>
    </xf>
    <xf numFmtId="0" fontId="5" fillId="12" borderId="28" xfId="0" applyFont="1" applyFill="1" applyBorder="1" applyAlignment="1" applyProtection="1">
      <alignment horizontal="left" vertical="center" wrapText="1"/>
      <protection locked="0"/>
    </xf>
    <xf numFmtId="0" fontId="5" fillId="12" borderId="39" xfId="0" applyFont="1" applyFill="1" applyBorder="1" applyAlignment="1" applyProtection="1">
      <alignment horizontal="left" vertical="center" wrapText="1"/>
      <protection locked="0"/>
    </xf>
    <xf numFmtId="0" fontId="5" fillId="12" borderId="29" xfId="0" applyFont="1" applyFill="1" applyBorder="1" applyAlignment="1" applyProtection="1">
      <alignment horizontal="left" vertical="center" wrapText="1"/>
      <protection locked="0"/>
    </xf>
    <xf numFmtId="0" fontId="11" fillId="0" borderId="12" xfId="0" applyFont="1" applyBorder="1" applyAlignment="1" applyProtection="1">
      <alignment horizontal="center" wrapText="1"/>
    </xf>
    <xf numFmtId="0" fontId="8" fillId="0" borderId="0" xfId="0" applyFont="1" applyBorder="1" applyAlignment="1" applyProtection="1">
      <alignment horizontal="center" wrapText="1"/>
    </xf>
    <xf numFmtId="0" fontId="11" fillId="0" borderId="0" xfId="0" applyFont="1" applyFill="1" applyBorder="1" applyAlignment="1" applyProtection="1">
      <alignment horizontal="left" wrapText="1"/>
    </xf>
    <xf numFmtId="0" fontId="5" fillId="0" borderId="0" xfId="0" applyFont="1" applyBorder="1" applyAlignment="1" applyProtection="1">
      <alignment horizontal="center" vertical="top" wrapText="1"/>
    </xf>
    <xf numFmtId="0" fontId="5" fillId="0" borderId="0" xfId="0" applyFont="1" applyBorder="1" applyAlignment="1" applyProtection="1">
      <alignment horizontal="left" vertical="center" wrapText="1"/>
    </xf>
    <xf numFmtId="0" fontId="5" fillId="12" borderId="28" xfId="0" applyNumberFormat="1" applyFont="1" applyFill="1" applyBorder="1" applyAlignment="1" applyProtection="1">
      <alignment horizontal="left" vertical="center" wrapText="1"/>
      <protection locked="0"/>
    </xf>
    <xf numFmtId="0" fontId="5" fillId="12" borderId="39" xfId="0" applyNumberFormat="1" applyFont="1" applyFill="1" applyBorder="1" applyAlignment="1" applyProtection="1">
      <alignment horizontal="left" vertical="center" wrapText="1"/>
      <protection locked="0"/>
    </xf>
    <xf numFmtId="0" fontId="5" fillId="12" borderId="90" xfId="0" applyNumberFormat="1" applyFont="1" applyFill="1" applyBorder="1" applyAlignment="1" applyProtection="1">
      <alignment horizontal="left" vertical="center" wrapText="1"/>
      <protection locked="0"/>
    </xf>
    <xf numFmtId="0" fontId="5" fillId="12" borderId="31" xfId="0" applyFont="1" applyFill="1" applyBorder="1" applyAlignment="1" applyProtection="1">
      <alignment horizontal="center" vertical="center" wrapText="1"/>
      <protection locked="0"/>
    </xf>
    <xf numFmtId="0" fontId="5" fillId="12" borderId="2" xfId="0" applyFont="1" applyFill="1" applyBorder="1" applyAlignment="1" applyProtection="1">
      <alignment horizontal="center" vertical="center" wrapText="1"/>
      <protection locked="0"/>
    </xf>
    <xf numFmtId="0" fontId="5" fillId="12" borderId="78" xfId="0" applyFont="1" applyFill="1" applyBorder="1" applyAlignment="1" applyProtection="1">
      <alignment horizontal="center" vertical="center" wrapText="1"/>
      <protection locked="0"/>
    </xf>
    <xf numFmtId="0" fontId="5" fillId="0" borderId="67" xfId="0" applyFont="1" applyFill="1" applyBorder="1" applyAlignment="1" applyProtection="1">
      <alignment horizontal="left" vertical="center" wrapText="1"/>
    </xf>
    <xf numFmtId="0" fontId="5" fillId="12" borderId="31" xfId="0" applyNumberFormat="1" applyFont="1" applyFill="1" applyBorder="1" applyAlignment="1" applyProtection="1">
      <alignment horizontal="left" vertical="center" wrapText="1"/>
      <protection locked="0"/>
    </xf>
    <xf numFmtId="0" fontId="5" fillId="12" borderId="2" xfId="0" applyNumberFormat="1" applyFont="1" applyFill="1" applyBorder="1" applyAlignment="1" applyProtection="1">
      <alignment horizontal="left" vertical="center" wrapText="1"/>
      <protection locked="0"/>
    </xf>
    <xf numFmtId="0" fontId="5" fillId="12" borderId="78" xfId="0" applyNumberFormat="1" applyFont="1" applyFill="1" applyBorder="1" applyAlignment="1" applyProtection="1">
      <alignment horizontal="left" vertical="center" wrapText="1"/>
      <protection locked="0"/>
    </xf>
    <xf numFmtId="0" fontId="5" fillId="12" borderId="24" xfId="0" applyNumberFormat="1" applyFont="1" applyFill="1" applyBorder="1" applyAlignment="1" applyProtection="1">
      <alignment horizontal="left" vertical="center" wrapText="1"/>
      <protection locked="0"/>
    </xf>
    <xf numFmtId="0" fontId="5" fillId="12" borderId="38" xfId="0" applyNumberFormat="1" applyFont="1" applyFill="1" applyBorder="1" applyAlignment="1" applyProtection="1">
      <alignment horizontal="left" vertical="center" wrapText="1"/>
      <protection locked="0"/>
    </xf>
    <xf numFmtId="0" fontId="5" fillId="12" borderId="75" xfId="0" applyNumberFormat="1" applyFont="1" applyFill="1" applyBorder="1" applyAlignment="1" applyProtection="1">
      <alignment horizontal="left" vertical="center" wrapText="1"/>
      <protection locked="0"/>
    </xf>
    <xf numFmtId="0" fontId="10" fillId="0" borderId="91" xfId="0" applyFont="1" applyBorder="1" applyAlignment="1" applyProtection="1">
      <alignment horizontal="center" vertical="center" textRotation="90" wrapText="1"/>
    </xf>
    <xf numFmtId="0" fontId="10" fillId="0" borderId="92" xfId="0" applyFont="1" applyBorder="1" applyAlignment="1" applyProtection="1">
      <alignment horizontal="center" vertical="center" textRotation="90" wrapText="1"/>
    </xf>
    <xf numFmtId="0" fontId="10" fillId="0" borderId="93" xfId="0" applyFont="1" applyBorder="1" applyAlignment="1" applyProtection="1">
      <alignment horizontal="center" vertical="center" textRotation="90" wrapText="1"/>
    </xf>
    <xf numFmtId="0" fontId="5" fillId="0" borderId="48"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10" borderId="24" xfId="0" applyFont="1" applyFill="1" applyBorder="1" applyAlignment="1" applyProtection="1">
      <alignment horizontal="left" vertical="top" wrapText="1"/>
      <protection locked="0"/>
    </xf>
    <xf numFmtId="0" fontId="5" fillId="10" borderId="38" xfId="0" applyFont="1" applyFill="1" applyBorder="1" applyAlignment="1" applyProtection="1">
      <alignment horizontal="left" vertical="top" wrapText="1"/>
      <protection locked="0"/>
    </xf>
    <xf numFmtId="0" fontId="5" fillId="10" borderId="75" xfId="0" applyFont="1" applyFill="1" applyBorder="1" applyAlignment="1" applyProtection="1">
      <alignment horizontal="left" vertical="top" wrapText="1"/>
      <protection locked="0"/>
    </xf>
    <xf numFmtId="0" fontId="5" fillId="0" borderId="4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5" fillId="10" borderId="26" xfId="0" applyFont="1" applyFill="1" applyBorder="1" applyAlignment="1" applyProtection="1">
      <alignment horizontal="left" vertical="top" wrapText="1"/>
      <protection locked="0"/>
    </xf>
    <xf numFmtId="0" fontId="5" fillId="10" borderId="19" xfId="0" applyFont="1" applyFill="1" applyBorder="1" applyAlignment="1" applyProtection="1">
      <alignment horizontal="left" vertical="top" wrapText="1"/>
      <protection locked="0"/>
    </xf>
    <xf numFmtId="0" fontId="5" fillId="10" borderId="76" xfId="0" applyFont="1" applyFill="1" applyBorder="1" applyAlignment="1" applyProtection="1">
      <alignment horizontal="left" vertical="top" wrapText="1"/>
      <protection locked="0"/>
    </xf>
    <xf numFmtId="0" fontId="5" fillId="0" borderId="47"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10" borderId="28" xfId="0" applyFont="1" applyFill="1" applyBorder="1" applyAlignment="1" applyProtection="1">
      <alignment horizontal="left" vertical="top" wrapText="1"/>
      <protection locked="0"/>
    </xf>
    <xf numFmtId="0" fontId="5" fillId="10" borderId="39" xfId="0" applyFont="1" applyFill="1" applyBorder="1" applyAlignment="1" applyProtection="1">
      <alignment horizontal="left" vertical="top" wrapText="1"/>
      <protection locked="0"/>
    </xf>
    <xf numFmtId="0" fontId="5" fillId="10" borderId="90" xfId="0" applyFont="1" applyFill="1" applyBorder="1" applyAlignment="1" applyProtection="1">
      <alignment horizontal="left" vertical="top" wrapText="1"/>
      <protection locked="0"/>
    </xf>
    <xf numFmtId="0" fontId="5" fillId="10" borderId="31" xfId="0" applyFont="1" applyFill="1" applyBorder="1" applyAlignment="1" applyProtection="1">
      <alignment horizontal="left" vertical="center" wrapText="1"/>
      <protection locked="0"/>
    </xf>
    <xf numFmtId="0" fontId="5" fillId="10" borderId="2" xfId="0" applyFont="1" applyFill="1" applyBorder="1" applyAlignment="1" applyProtection="1">
      <alignment horizontal="left" vertical="center" wrapText="1"/>
      <protection locked="0"/>
    </xf>
    <xf numFmtId="0" fontId="5" fillId="10" borderId="78" xfId="0" applyFont="1" applyFill="1" applyBorder="1" applyAlignment="1" applyProtection="1">
      <alignment horizontal="left" vertical="center" wrapText="1"/>
      <protection locked="0"/>
    </xf>
    <xf numFmtId="0" fontId="5" fillId="10" borderId="9" xfId="0" applyFont="1" applyFill="1" applyBorder="1" applyAlignment="1" applyProtection="1">
      <alignment horizontal="left" vertical="center"/>
      <protection locked="0"/>
    </xf>
    <xf numFmtId="0" fontId="5" fillId="10" borderId="12" xfId="0" applyFont="1" applyFill="1" applyBorder="1" applyAlignment="1" applyProtection="1">
      <alignment horizontal="left" vertical="center"/>
      <protection locked="0"/>
    </xf>
    <xf numFmtId="0" fontId="5" fillId="10" borderId="13" xfId="0" applyFont="1" applyFill="1" applyBorder="1" applyAlignment="1" applyProtection="1">
      <alignment horizontal="left" vertical="center"/>
      <protection locked="0"/>
    </xf>
    <xf numFmtId="0" fontId="5" fillId="0" borderId="7"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wrapText="1"/>
    </xf>
    <xf numFmtId="168" fontId="8" fillId="12" borderId="31" xfId="0" applyNumberFormat="1" applyFont="1" applyFill="1" applyBorder="1" applyAlignment="1" applyProtection="1">
      <alignment horizontal="center" vertical="center"/>
      <protection locked="0"/>
    </xf>
    <xf numFmtId="168" fontId="8" fillId="12" borderId="78"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wrapText="1"/>
    </xf>
    <xf numFmtId="0" fontId="5" fillId="0" borderId="8" xfId="0" applyFont="1" applyBorder="1" applyAlignment="1" applyProtection="1">
      <alignment horizontal="left" vertical="center" wrapText="1"/>
    </xf>
    <xf numFmtId="0" fontId="5" fillId="0" borderId="63"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3" fontId="5" fillId="10" borderId="31" xfId="0" applyNumberFormat="1" applyFont="1" applyFill="1" applyBorder="1" applyAlignment="1" applyProtection="1">
      <alignment horizontal="center" vertical="center" wrapText="1"/>
      <protection locked="0"/>
    </xf>
    <xf numFmtId="3" fontId="5" fillId="10" borderId="32" xfId="0" applyNumberFormat="1" applyFont="1" applyFill="1" applyBorder="1" applyAlignment="1" applyProtection="1">
      <alignment horizontal="center" vertical="center" wrapText="1"/>
      <protection locked="0"/>
    </xf>
    <xf numFmtId="0" fontId="9" fillId="0" borderId="44" xfId="0" applyFont="1" applyBorder="1" applyAlignment="1" applyProtection="1">
      <alignment horizontal="center" wrapText="1"/>
    </xf>
    <xf numFmtId="0" fontId="9" fillId="0" borderId="89" xfId="0" applyFont="1" applyBorder="1" applyAlignment="1" applyProtection="1">
      <alignment horizontal="center" wrapText="1"/>
    </xf>
    <xf numFmtId="0" fontId="9" fillId="0" borderId="56" xfId="0" applyFont="1" applyBorder="1" applyAlignment="1" applyProtection="1">
      <alignment horizontal="center" wrapText="1"/>
    </xf>
    <xf numFmtId="0" fontId="9" fillId="0" borderId="47" xfId="0" applyFont="1" applyBorder="1" applyAlignment="1" applyProtection="1">
      <alignment horizontal="center" vertical="top" wrapText="1"/>
    </xf>
    <xf numFmtId="0" fontId="9" fillId="0" borderId="42" xfId="0" applyFont="1" applyBorder="1" applyAlignment="1" applyProtection="1">
      <alignment horizontal="center" vertical="top" wrapText="1"/>
    </xf>
    <xf numFmtId="0" fontId="5" fillId="0" borderId="12" xfId="0" applyFont="1" applyBorder="1" applyAlignment="1" applyProtection="1">
      <alignment horizontal="center" vertical="center" wrapText="1"/>
    </xf>
    <xf numFmtId="3" fontId="5" fillId="10" borderId="23" xfId="0" applyNumberFormat="1" applyFont="1" applyFill="1" applyBorder="1" applyAlignment="1" applyProtection="1">
      <alignment horizontal="center" vertical="center" wrapText="1"/>
      <protection locked="0"/>
    </xf>
    <xf numFmtId="3" fontId="5" fillId="10" borderId="46" xfId="0" applyNumberFormat="1" applyFont="1" applyFill="1" applyBorder="1" applyAlignment="1" applyProtection="1">
      <alignment horizontal="center" vertical="center" wrapText="1"/>
      <protection locked="0"/>
    </xf>
    <xf numFmtId="3" fontId="5" fillId="11" borderId="23" xfId="0" applyNumberFormat="1" applyFont="1" applyFill="1" applyBorder="1" applyAlignment="1" applyProtection="1">
      <alignment horizontal="center" vertical="center"/>
    </xf>
    <xf numFmtId="3" fontId="5" fillId="11" borderId="46" xfId="0" applyNumberFormat="1" applyFont="1" applyFill="1" applyBorder="1" applyAlignment="1" applyProtection="1">
      <alignment horizontal="center" vertical="center"/>
    </xf>
    <xf numFmtId="167" fontId="18" fillId="0" borderId="28" xfId="0" applyNumberFormat="1" applyFont="1" applyFill="1" applyBorder="1" applyAlignment="1" applyProtection="1">
      <alignment horizontal="center" vertical="center"/>
    </xf>
    <xf numFmtId="167" fontId="18" fillId="0" borderId="29" xfId="0" applyNumberFormat="1" applyFont="1" applyFill="1" applyBorder="1" applyAlignment="1" applyProtection="1">
      <alignment horizontal="center" vertical="center"/>
    </xf>
    <xf numFmtId="0" fontId="5" fillId="12" borderId="26" xfId="0" applyNumberFormat="1" applyFont="1" applyFill="1" applyBorder="1" applyAlignment="1" applyProtection="1">
      <alignment horizontal="left" vertical="center" wrapText="1"/>
      <protection locked="0"/>
    </xf>
    <xf numFmtId="0" fontId="5" fillId="12" borderId="19" xfId="0" applyNumberFormat="1" applyFont="1" applyFill="1" applyBorder="1" applyAlignment="1" applyProtection="1">
      <alignment horizontal="left" vertical="center" wrapText="1"/>
      <protection locked="0"/>
    </xf>
    <xf numFmtId="0" fontId="5" fillId="12" borderId="76" xfId="0" applyNumberFormat="1"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wrapText="1"/>
    </xf>
    <xf numFmtId="0" fontId="0" fillId="0" borderId="0" xfId="0" applyAlignment="1">
      <alignment horizontal="left"/>
    </xf>
    <xf numFmtId="0" fontId="0" fillId="0" borderId="0" xfId="0" applyAlignment="1">
      <alignment horizontal="center"/>
    </xf>
    <xf numFmtId="0" fontId="10" fillId="0" borderId="68" xfId="0" applyFont="1" applyFill="1" applyBorder="1" applyAlignment="1" applyProtection="1">
      <alignment horizontal="left" vertical="center" wrapText="1"/>
    </xf>
    <xf numFmtId="0" fontId="14" fillId="0" borderId="63" xfId="0" applyFont="1" applyFill="1" applyBorder="1" applyAlignment="1" applyProtection="1">
      <alignment horizontal="center" vertical="top" wrapText="1"/>
    </xf>
    <xf numFmtId="0" fontId="14" fillId="0" borderId="0" xfId="0" applyFont="1" applyFill="1" applyBorder="1" applyAlignment="1" applyProtection="1">
      <alignment horizontal="center" vertical="top" wrapText="1"/>
    </xf>
    <xf numFmtId="0" fontId="66" fillId="13" borderId="4" xfId="0" applyFont="1" applyFill="1" applyBorder="1" applyAlignment="1" applyProtection="1">
      <alignment horizontal="center" vertical="center"/>
    </xf>
    <xf numFmtId="0" fontId="66" fillId="13" borderId="5" xfId="0" applyFont="1" applyFill="1" applyBorder="1" applyAlignment="1" applyProtection="1">
      <alignment horizontal="center" vertical="center"/>
    </xf>
    <xf numFmtId="0" fontId="66" fillId="13" borderId="6" xfId="0" applyFont="1" applyFill="1" applyBorder="1" applyAlignment="1" applyProtection="1">
      <alignment horizontal="center" vertical="center"/>
    </xf>
    <xf numFmtId="0" fontId="20" fillId="14" borderId="64" xfId="0" applyFont="1" applyFill="1" applyBorder="1" applyAlignment="1" applyProtection="1">
      <alignment horizontal="center" vertical="center" wrapText="1"/>
    </xf>
    <xf numFmtId="0" fontId="20" fillId="14" borderId="0" xfId="0" applyFont="1" applyFill="1" applyBorder="1" applyAlignment="1" applyProtection="1">
      <alignment horizontal="center" vertical="center" wrapText="1"/>
    </xf>
    <xf numFmtId="49" fontId="51" fillId="14" borderId="68" xfId="0" applyNumberFormat="1" applyFont="1" applyFill="1" applyBorder="1" applyAlignment="1" applyProtection="1">
      <alignment horizontal="center" vertical="center"/>
    </xf>
    <xf numFmtId="0" fontId="14" fillId="0" borderId="63" xfId="0" applyFont="1" applyFill="1" applyBorder="1" applyAlignment="1" applyProtection="1">
      <alignment horizontal="left" vertical="top" wrapText="1"/>
    </xf>
    <xf numFmtId="0" fontId="69" fillId="0" borderId="0" xfId="0" applyFont="1" applyFill="1" applyBorder="1" applyAlignment="1">
      <alignment horizontal="left"/>
    </xf>
    <xf numFmtId="0" fontId="3"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top" wrapText="1"/>
    </xf>
  </cellXfs>
  <cellStyles count="32">
    <cellStyle name="Body" xfId="13" xr:uid="{00000000-0005-0000-0000-000000000000}"/>
    <cellStyle name="Comma 2" xfId="14" xr:uid="{00000000-0005-0000-0000-000001000000}"/>
    <cellStyle name="Comma 3" xfId="27" xr:uid="{00000000-0005-0000-0000-000002000000}"/>
    <cellStyle name="Comma 4" xfId="2" xr:uid="{00000000-0005-0000-0000-000003000000}"/>
    <cellStyle name="Currency 2" xfId="15" xr:uid="{00000000-0005-0000-0000-000004000000}"/>
    <cellStyle name="Currency 3" xfId="3" xr:uid="{00000000-0005-0000-0000-000005000000}"/>
    <cellStyle name="DATE" xfId="16" xr:uid="{00000000-0005-0000-0000-000006000000}"/>
    <cellStyle name="Euro" xfId="17" xr:uid="{00000000-0005-0000-0000-000007000000}"/>
    <cellStyle name="FORMULA" xfId="18" xr:uid="{00000000-0005-0000-0000-000008000000}"/>
    <cellStyle name="Grey" xfId="4" xr:uid="{00000000-0005-0000-0000-000009000000}"/>
    <cellStyle name="Header1" xfId="5" xr:uid="{00000000-0005-0000-0000-00000A000000}"/>
    <cellStyle name="Header2" xfId="6" xr:uid="{00000000-0005-0000-0000-00000B000000}"/>
    <cellStyle name="Header2 2" xfId="30" xr:uid="{00000000-0005-0000-0000-00000C000000}"/>
    <cellStyle name="HIDE" xfId="19" xr:uid="{00000000-0005-0000-0000-00000D000000}"/>
    <cellStyle name="Input [yellow]" xfId="7" xr:uid="{00000000-0005-0000-0000-00000E000000}"/>
    <cellStyle name="Input [yellow] 2" xfId="31" xr:uid="{00000000-0005-0000-0000-00000F000000}"/>
    <cellStyle name="LINK" xfId="20" xr:uid="{00000000-0005-0000-0000-000010000000}"/>
    <cellStyle name="no dec" xfId="21" xr:uid="{00000000-0005-0000-0000-000011000000}"/>
    <cellStyle name="Nor@„l_IRRSENS" xfId="22" xr:uid="{00000000-0005-0000-0000-000012000000}"/>
    <cellStyle name="Normal" xfId="0" builtinId="0"/>
    <cellStyle name="Normal - Style1" xfId="8" xr:uid="{00000000-0005-0000-0000-000014000000}"/>
    <cellStyle name="Normal 2" xfId="11" xr:uid="{00000000-0005-0000-0000-000015000000}"/>
    <cellStyle name="Normal 3" xfId="12" xr:uid="{00000000-0005-0000-0000-000016000000}"/>
    <cellStyle name="Normal 4" xfId="23" xr:uid="{00000000-0005-0000-0000-000017000000}"/>
    <cellStyle name="Normal 5" xfId="29" xr:uid="{00000000-0005-0000-0000-000018000000}"/>
    <cellStyle name="Normal 6" xfId="1" xr:uid="{00000000-0005-0000-0000-000019000000}"/>
    <cellStyle name="Notes" xfId="24" xr:uid="{00000000-0005-0000-0000-00001A000000}"/>
    <cellStyle name="OVERWRITE" xfId="25" xr:uid="{00000000-0005-0000-0000-00001B000000}"/>
    <cellStyle name="Percent [2]" xfId="10" xr:uid="{00000000-0005-0000-0000-00001C000000}"/>
    <cellStyle name="Percent 2" xfId="26" xr:uid="{00000000-0005-0000-0000-00001D000000}"/>
    <cellStyle name="Percent 3" xfId="28" xr:uid="{00000000-0005-0000-0000-00001E000000}"/>
    <cellStyle name="Percent 4" xfId="9" xr:uid="{00000000-0005-0000-0000-00001F000000}"/>
  </cellStyles>
  <dxfs count="70">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ont>
        <b/>
        <i val="0"/>
        <color rgb="FFFF0000"/>
      </font>
      <fill>
        <patternFill>
          <bgColor rgb="FFFFFF00"/>
        </patternFill>
      </fill>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indexed="45"/>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FF0000"/>
      </font>
      <fill>
        <patternFill>
          <bgColor rgb="FFCCFFFF"/>
        </patternFill>
      </fill>
    </dxf>
    <dxf>
      <font>
        <color rgb="FFFF0000"/>
      </font>
      <fill>
        <patternFill patternType="solid">
          <bgColor rgb="FFCCFFFF"/>
        </patternFill>
      </fill>
    </dxf>
    <dxf>
      <font>
        <color rgb="FFFF0000"/>
      </font>
      <fill>
        <patternFill patternType="solid">
          <bgColor rgb="FFCCFFFF"/>
        </patternFill>
      </fill>
    </dxf>
    <dxf>
      <font>
        <color rgb="FFFF0000"/>
      </font>
      <fill>
        <patternFill patternType="solid">
          <bgColor rgb="FFCCFFFF"/>
        </patternFill>
      </fill>
    </dxf>
    <dxf>
      <font>
        <color rgb="FFFF0000"/>
      </font>
      <fill>
        <patternFill patternType="solid">
          <bgColor rgb="FFCCFFFF"/>
        </patternFill>
      </fill>
    </dxf>
    <dxf>
      <font>
        <color rgb="FFFF0000"/>
      </font>
      <fill>
        <patternFill patternType="solid">
          <bgColor rgb="FFCCFFFF"/>
        </patternFill>
      </fill>
    </dxf>
    <dxf>
      <font>
        <color rgb="FFFF0000"/>
      </font>
      <fill>
        <patternFill patternType="solid">
          <bgColor rgb="FFCCFFFF"/>
        </patternFill>
      </fill>
    </dxf>
    <dxf>
      <font>
        <color rgb="FFFF0000"/>
      </font>
      <fill>
        <patternFill>
          <bgColor rgb="FFCCFFFF"/>
        </patternFill>
      </fill>
    </dxf>
    <dxf>
      <fill>
        <patternFill>
          <bgColor indexed="45"/>
        </patternFill>
      </fill>
      <border>
        <left style="thin">
          <color indexed="64"/>
        </left>
        <right style="thin">
          <color indexed="64"/>
        </right>
        <top style="thin">
          <color indexed="64"/>
        </top>
        <bottom style="thin">
          <color indexed="64"/>
        </bottom>
      </border>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FF0000"/>
      </font>
      <fill>
        <patternFill patternType="solid">
          <bgColor rgb="FFCCFFFF"/>
        </patternFill>
      </fill>
    </dxf>
    <dxf>
      <font>
        <color rgb="FFFF0000"/>
      </font>
      <fill>
        <patternFill patternType="solid">
          <bgColor rgb="FFCCFFFF"/>
        </patternFill>
      </fill>
    </dxf>
    <dxf>
      <font>
        <color rgb="FFFF0000"/>
      </font>
      <fill>
        <patternFill>
          <bgColor rgb="FFCCFFFF"/>
        </patternFill>
      </fill>
    </dxf>
    <dxf>
      <font>
        <color rgb="FFFF0000"/>
      </font>
      <fill>
        <patternFill patternType="solid">
          <bgColor rgb="FFCCFFFF"/>
        </patternFill>
      </fill>
    </dxf>
    <dxf>
      <font>
        <color rgb="FFFF0000"/>
      </font>
      <fill>
        <patternFill patternType="solid">
          <bgColor rgb="FFCCFFFF"/>
        </patternFill>
      </fill>
    </dxf>
    <dxf>
      <font>
        <color rgb="FFFF0000"/>
      </font>
      <fill>
        <patternFill>
          <bgColor rgb="FFCCFFFF"/>
        </patternFill>
      </fill>
    </dxf>
    <dxf>
      <font>
        <color rgb="FFFF0000"/>
      </font>
      <fill>
        <patternFill patternType="solid">
          <bgColor rgb="FFCCFFFF"/>
        </patternFill>
      </fill>
    </dxf>
    <dxf>
      <font>
        <color rgb="FFFF0000"/>
      </font>
      <fill>
        <patternFill>
          <bgColor rgb="FFFFFF00"/>
        </patternFill>
      </fill>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ill>
        <patternFill>
          <bgColor rgb="FFFF99CC"/>
        </patternFill>
      </fill>
      <border>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ck.popper\OneDrive%20-%20Georgia%20Department%20of%20Community%20Affairs\Policy\NOFA%202020\ToSharePoint\Scoring%20Worksheet_dec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oices"/>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3" totalsRowShown="0" headerRowDxfId="69">
  <autoFilter ref="A1:A3" xr:uid="{00000000-0009-0000-0100-000001000000}"/>
  <tableColumns count="1">
    <tableColumn id="1" xr3:uid="{00000000-0010-0000-0000-000001000000}" name="Funding Sourc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C1:C3" totalsRowShown="0" headerRowDxfId="68">
  <autoFilter ref="C1:C3" xr:uid="{00000000-0009-0000-0100-000002000000}"/>
  <tableColumns count="1">
    <tableColumn id="1" xr3:uid="{00000000-0010-0000-0100-000001000000}" name="Type of Constructio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4" displayName="Table4" ref="E1:E3" totalsRowShown="0">
  <autoFilter ref="E1:E3" xr:uid="{00000000-0009-0000-0100-000003000000}"/>
  <tableColumns count="1">
    <tableColumn id="1" xr3:uid="{00000000-0010-0000-0200-000001000000}" name="Yes/No"/>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5" displayName="Table5" ref="A5:A9" totalsRowShown="0">
  <autoFilter ref="A5:A9" xr:uid="{00000000-0009-0000-0100-000004000000}"/>
  <tableColumns count="1">
    <tableColumn id="1" xr3:uid="{00000000-0010-0000-0300-000001000000}" name="Tenancy"/>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6" displayName="Table6" ref="C6:C8" totalsRowShown="0">
  <autoFilter ref="C6:C8" xr:uid="{00000000-0009-0000-0100-000005000000}"/>
  <tableColumns count="1">
    <tableColumn id="1" xr3:uid="{00000000-0010-0000-0400-000001000000}" name="Poo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
  <sheetViews>
    <sheetView workbookViewId="0">
      <selection activeCell="C27" sqref="C27"/>
    </sheetView>
  </sheetViews>
  <sheetFormatPr defaultRowHeight="14.45"/>
  <cols>
    <col min="1" max="1" width="27.5703125" customWidth="1"/>
    <col min="3" max="3" width="21.42578125" customWidth="1"/>
    <col min="5" max="5" width="9.7109375" customWidth="1"/>
  </cols>
  <sheetData>
    <row r="1" spans="1:5">
      <c r="A1" s="1" t="s">
        <v>0</v>
      </c>
      <c r="C1" s="1" t="s">
        <v>1</v>
      </c>
      <c r="E1" t="s">
        <v>2</v>
      </c>
    </row>
    <row r="2" spans="1:5">
      <c r="A2" t="s">
        <v>3</v>
      </c>
      <c r="C2" t="s">
        <v>4</v>
      </c>
      <c r="E2" t="s">
        <v>5</v>
      </c>
    </row>
    <row r="3" spans="1:5">
      <c r="A3" t="s">
        <v>6</v>
      </c>
      <c r="C3" t="s">
        <v>7</v>
      </c>
      <c r="E3" t="s">
        <v>8</v>
      </c>
    </row>
    <row r="5" spans="1:5">
      <c r="A5" t="s">
        <v>9</v>
      </c>
    </row>
    <row r="6" spans="1:5">
      <c r="A6" t="s">
        <v>10</v>
      </c>
      <c r="C6" t="s">
        <v>11</v>
      </c>
    </row>
    <row r="7" spans="1:5">
      <c r="A7" t="s">
        <v>12</v>
      </c>
      <c r="C7" t="s">
        <v>13</v>
      </c>
    </row>
    <row r="8" spans="1:5">
      <c r="A8" t="s">
        <v>14</v>
      </c>
      <c r="C8" t="s">
        <v>15</v>
      </c>
    </row>
    <row r="9" spans="1:5">
      <c r="A9" t="s">
        <v>16</v>
      </c>
    </row>
  </sheetData>
  <pageMargins left="0.7" right="0.7" top="0.75" bottom="0.75" header="0.3" footer="0.3"/>
  <pageSetup orientation="portrait" horizontalDpi="1200" verticalDpi="1200"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showGridLines="0" tabSelected="1" zoomScaleNormal="100" workbookViewId="0">
      <pane ySplit="1" topLeftCell="A2" activePane="bottomLeft" state="frozen"/>
      <selection pane="bottomLeft" activeCell="A2" sqref="A2:A17"/>
      <selection activeCell="E35" sqref="E35"/>
    </sheetView>
  </sheetViews>
  <sheetFormatPr defaultColWidth="8.7109375" defaultRowHeight="14.45"/>
  <cols>
    <col min="1" max="1" width="125.140625" customWidth="1"/>
    <col min="2" max="16384" width="8.7109375" style="8"/>
  </cols>
  <sheetData>
    <row r="1" spans="1:5">
      <c r="A1" s="459" t="s">
        <v>17</v>
      </c>
      <c r="B1" s="410"/>
      <c r="C1" s="410"/>
      <c r="D1" s="410"/>
      <c r="E1" s="411"/>
    </row>
    <row r="2" spans="1:5" ht="18" customHeight="1">
      <c r="A2" s="471" t="s">
        <v>18</v>
      </c>
    </row>
    <row r="3" spans="1:5" ht="18" customHeight="1">
      <c r="A3" s="472"/>
    </row>
    <row r="4" spans="1:5" ht="18" customHeight="1">
      <c r="A4" s="472"/>
    </row>
    <row r="5" spans="1:5" ht="18" customHeight="1">
      <c r="A5" s="472"/>
    </row>
    <row r="6" spans="1:5" ht="18" customHeight="1">
      <c r="A6" s="472"/>
    </row>
    <row r="7" spans="1:5" ht="18" customHeight="1">
      <c r="A7" s="472"/>
    </row>
    <row r="8" spans="1:5" ht="18" customHeight="1">
      <c r="A8" s="472"/>
    </row>
    <row r="9" spans="1:5" ht="18" customHeight="1">
      <c r="A9" s="472"/>
    </row>
    <row r="10" spans="1:5" ht="18" customHeight="1">
      <c r="A10" s="472"/>
    </row>
    <row r="11" spans="1:5" ht="18" customHeight="1">
      <c r="A11" s="472"/>
    </row>
    <row r="12" spans="1:5" ht="18" customHeight="1">
      <c r="A12" s="472"/>
    </row>
    <row r="13" spans="1:5" ht="18" customHeight="1">
      <c r="A13" s="472"/>
    </row>
    <row r="14" spans="1:5" ht="18" customHeight="1">
      <c r="A14" s="472"/>
    </row>
    <row r="15" spans="1:5" ht="18" customHeight="1">
      <c r="A15" s="472"/>
    </row>
    <row r="16" spans="1:5" ht="18" customHeight="1">
      <c r="A16" s="472"/>
    </row>
    <row r="17" spans="1:1" ht="18" customHeight="1">
      <c r="A17" s="473"/>
    </row>
    <row r="18" spans="1:1">
      <c r="A18" s="131"/>
    </row>
    <row r="19" spans="1:1">
      <c r="A19" s="131"/>
    </row>
    <row r="20" spans="1:1">
      <c r="A20" s="131"/>
    </row>
  </sheetData>
  <mergeCells count="1">
    <mergeCell ref="A2:A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2"/>
  <sheetViews>
    <sheetView showGridLines="0" zoomScaleNormal="100" workbookViewId="0">
      <selection activeCell="B12" sqref="B12:C12"/>
    </sheetView>
  </sheetViews>
  <sheetFormatPr defaultColWidth="9.140625" defaultRowHeight="14.1"/>
  <cols>
    <col min="1" max="1" width="56.140625" style="345" customWidth="1"/>
    <col min="2" max="2" width="10.7109375" style="111" customWidth="1"/>
    <col min="3" max="3" width="12.28515625" style="111" customWidth="1"/>
    <col min="4" max="4" width="14.140625" style="111" bestFit="1" customWidth="1"/>
    <col min="5" max="16384" width="9.140625" style="111"/>
  </cols>
  <sheetData>
    <row r="1" spans="1:5">
      <c r="A1" s="474" t="s">
        <v>19</v>
      </c>
      <c r="B1" s="475"/>
      <c r="C1" s="475"/>
      <c r="D1" s="475"/>
      <c r="E1" s="476"/>
    </row>
    <row r="2" spans="1:5">
      <c r="A2" s="477" t="s">
        <v>20</v>
      </c>
      <c r="B2" s="478"/>
      <c r="C2" s="478"/>
      <c r="D2" s="478"/>
      <c r="E2" s="479"/>
    </row>
    <row r="3" spans="1:5">
      <c r="A3" s="347" t="s">
        <v>21</v>
      </c>
      <c r="B3" s="485"/>
      <c r="C3" s="486"/>
      <c r="D3" s="486"/>
      <c r="E3" s="487"/>
    </row>
    <row r="4" spans="1:5">
      <c r="A4" s="347" t="s">
        <v>22</v>
      </c>
      <c r="B4" s="485"/>
      <c r="C4" s="486"/>
      <c r="D4" s="486"/>
      <c r="E4" s="487"/>
    </row>
    <row r="5" spans="1:5">
      <c r="A5" s="347" t="s">
        <v>23</v>
      </c>
      <c r="B5" s="485"/>
      <c r="C5" s="486"/>
      <c r="D5" s="486"/>
      <c r="E5" s="487"/>
    </row>
    <row r="6" spans="1:5">
      <c r="A6" s="347" t="s">
        <v>24</v>
      </c>
      <c r="B6" s="483"/>
      <c r="C6" s="488"/>
      <c r="D6" s="488"/>
      <c r="E6" s="489"/>
    </row>
    <row r="7" spans="1:5">
      <c r="A7" s="347"/>
      <c r="B7" s="127"/>
      <c r="C7" s="127"/>
      <c r="D7" s="127"/>
      <c r="E7" s="129"/>
    </row>
    <row r="8" spans="1:5">
      <c r="A8" s="480" t="s">
        <v>25</v>
      </c>
      <c r="B8" s="481"/>
      <c r="C8" s="481"/>
      <c r="D8" s="481"/>
      <c r="E8" s="482"/>
    </row>
    <row r="9" spans="1:5">
      <c r="A9" s="347" t="s">
        <v>26</v>
      </c>
      <c r="B9" s="485"/>
      <c r="C9" s="490"/>
      <c r="D9" s="127"/>
      <c r="E9" s="129"/>
    </row>
    <row r="10" spans="1:5">
      <c r="A10" s="347" t="s">
        <v>27</v>
      </c>
      <c r="B10" s="483"/>
      <c r="C10" s="484"/>
      <c r="D10" s="127"/>
      <c r="E10" s="129"/>
    </row>
    <row r="11" spans="1:5" ht="42">
      <c r="A11" s="347" t="s">
        <v>28</v>
      </c>
      <c r="B11" s="483"/>
      <c r="C11" s="484"/>
      <c r="D11" s="127"/>
      <c r="E11" s="129"/>
    </row>
    <row r="12" spans="1:5" ht="42">
      <c r="A12" s="347" t="s">
        <v>29</v>
      </c>
      <c r="B12" s="483"/>
      <c r="C12" s="484"/>
      <c r="D12" s="127"/>
      <c r="E12" s="129"/>
    </row>
    <row r="13" spans="1:5">
      <c r="A13" s="353"/>
      <c r="B13" s="127"/>
      <c r="C13" s="127"/>
      <c r="D13" s="127"/>
      <c r="E13" s="129"/>
    </row>
    <row r="14" spans="1:5" ht="14.45" thickBot="1">
      <c r="A14" s="447" t="s">
        <v>30</v>
      </c>
      <c r="B14" s="127"/>
      <c r="C14" s="127"/>
      <c r="D14" s="127"/>
      <c r="E14" s="129"/>
    </row>
    <row r="15" spans="1:5" ht="14.45" thickBot="1">
      <c r="A15" s="354"/>
      <c r="B15" s="355" t="s">
        <v>31</v>
      </c>
      <c r="C15" s="346" t="s">
        <v>32</v>
      </c>
      <c r="D15" s="127"/>
      <c r="E15" s="129"/>
    </row>
    <row r="16" spans="1:5">
      <c r="A16" s="347" t="s">
        <v>33</v>
      </c>
      <c r="B16" s="356">
        <f>SUM(B18:B22)</f>
        <v>0</v>
      </c>
      <c r="C16" s="348">
        <f>SUM(C18:C22)</f>
        <v>0</v>
      </c>
      <c r="D16" s="127"/>
      <c r="E16" s="129"/>
    </row>
    <row r="17" spans="1:5">
      <c r="A17" s="347"/>
      <c r="B17" s="349"/>
      <c r="C17" s="350"/>
      <c r="D17" s="127"/>
      <c r="E17" s="129"/>
    </row>
    <row r="18" spans="1:5">
      <c r="A18" s="347" t="s">
        <v>34</v>
      </c>
      <c r="B18" s="414">
        <f>'All Applications'!O6</f>
        <v>0</v>
      </c>
      <c r="C18" s="351">
        <f>'All Applications'!P6</f>
        <v>0</v>
      </c>
      <c r="D18" s="127"/>
      <c r="E18" s="129"/>
    </row>
    <row r="19" spans="1:5">
      <c r="A19" s="412" t="s">
        <v>35</v>
      </c>
      <c r="B19" s="415">
        <f>'New Construction'!O5</f>
        <v>0</v>
      </c>
      <c r="C19" s="351">
        <f>'New Construction'!P5</f>
        <v>0</v>
      </c>
      <c r="D19" s="127"/>
      <c r="E19" s="129"/>
    </row>
    <row r="20" spans="1:5">
      <c r="A20" s="347" t="s">
        <v>36</v>
      </c>
      <c r="B20" s="414">
        <f>Rehabilitation!O6</f>
        <v>0</v>
      </c>
      <c r="C20" s="351">
        <f>Rehabilitation!P6</f>
        <v>0</v>
      </c>
      <c r="D20" s="127"/>
      <c r="E20" s="129"/>
    </row>
    <row r="21" spans="1:5">
      <c r="A21" s="347" t="s">
        <v>37</v>
      </c>
      <c r="B21" s="416">
        <f>HOME!O6</f>
        <v>0</v>
      </c>
      <c r="C21" s="351">
        <f>HOME!P6</f>
        <v>0</v>
      </c>
      <c r="D21" s="127"/>
      <c r="E21" s="129"/>
    </row>
    <row r="22" spans="1:5" ht="14.45" thickBot="1">
      <c r="A22" s="413" t="s">
        <v>38</v>
      </c>
      <c r="B22" s="417">
        <f>NHTF!O6</f>
        <v>0</v>
      </c>
      <c r="C22" s="352">
        <f>NHTF!P6</f>
        <v>0</v>
      </c>
      <c r="D22" s="116"/>
      <c r="E22" s="118"/>
    </row>
  </sheetData>
  <mergeCells count="11">
    <mergeCell ref="A1:E1"/>
    <mergeCell ref="A2:E2"/>
    <mergeCell ref="A8:E8"/>
    <mergeCell ref="B12:C12"/>
    <mergeCell ref="B3:E3"/>
    <mergeCell ref="B4:E4"/>
    <mergeCell ref="B5:E5"/>
    <mergeCell ref="B6:E6"/>
    <mergeCell ref="B9:C9"/>
    <mergeCell ref="B10:C10"/>
    <mergeCell ref="B11:C11"/>
  </mergeCells>
  <dataValidations count="4">
    <dataValidation type="list" allowBlank="1" showInputMessage="1" showErrorMessage="1" sqref="B11:C12" xr:uid="{00000000-0002-0000-0200-000000000000}">
      <formula1>"Yes, No"</formula1>
    </dataValidation>
    <dataValidation type="list" allowBlank="1" showInputMessage="1" showErrorMessage="1" sqref="B9:C9" xr:uid="{00000000-0002-0000-0200-000001000000}">
      <formula1>"HOME, NHTF"</formula1>
    </dataValidation>
    <dataValidation type="list" allowBlank="1" showInputMessage="1" showErrorMessage="1" sqref="B10:C10" xr:uid="{00000000-0002-0000-0200-000002000000}">
      <formula1>"New Construction, Rehabilitation"</formula1>
    </dataValidation>
    <dataValidation type="list" allowBlank="1" showInputMessage="1" showErrorMessage="1" sqref="B13:C13" xr:uid="{00000000-0002-0000-0200-000003000000}">
      <formula1>#REF!</formula1>
    </dataValidation>
  </dataValidations>
  <pageMargins left="0.7" right="0.7" top="0.75" bottom="0.75" header="0.3" footer="0.3"/>
  <pageSetup orientation="portrait" r:id="rId1"/>
  <ignoredErrors>
    <ignoredError sqref="B16 B18:B20 B21:B2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6"/>
  <sheetViews>
    <sheetView showGridLines="0" zoomScaleNormal="100" workbookViewId="0">
      <pane ySplit="6" topLeftCell="A9" activePane="bottomLeft" state="frozen"/>
      <selection pane="bottomLeft" activeCell="M33" sqref="M33"/>
      <selection activeCell="U44" sqref="U44"/>
    </sheetView>
  </sheetViews>
  <sheetFormatPr defaultColWidth="8.7109375" defaultRowHeight="14.45"/>
  <cols>
    <col min="1" max="1" width="4.140625" style="111" customWidth="1"/>
    <col min="2" max="2" width="3.42578125" style="111" customWidth="1"/>
    <col min="3" max="3" width="10.5703125" style="111" customWidth="1"/>
    <col min="4" max="4" width="10.140625" style="111" customWidth="1"/>
    <col min="5" max="5" width="6.140625" style="111" customWidth="1"/>
    <col min="6" max="6" width="9.140625" style="111" customWidth="1"/>
    <col min="7" max="9" width="11.5703125" style="111" customWidth="1"/>
    <col min="10" max="10" width="9.140625" style="111" customWidth="1"/>
    <col min="11" max="11" width="11.85546875" style="111" customWidth="1"/>
    <col min="12" max="12" width="15.7109375" style="111" customWidth="1"/>
    <col min="13" max="13" width="6.85546875" style="112" customWidth="1"/>
    <col min="14" max="14" width="2.85546875" style="111" customWidth="1"/>
    <col min="15" max="16" width="5.85546875" style="111" customWidth="1"/>
    <col min="17" max="16384" width="8.7109375" style="111"/>
  </cols>
  <sheetData>
    <row r="1" spans="1:22" s="60" customFormat="1" ht="14.1" customHeight="1" thickBot="1">
      <c r="A1" s="492" t="s">
        <v>39</v>
      </c>
      <c r="B1" s="493"/>
      <c r="C1" s="493"/>
      <c r="D1" s="493"/>
      <c r="E1" s="493"/>
      <c r="F1" s="493"/>
      <c r="G1" s="493"/>
      <c r="H1" s="493"/>
      <c r="I1" s="493"/>
      <c r="J1" s="493"/>
      <c r="K1" s="493"/>
      <c r="L1" s="493"/>
      <c r="M1" s="493"/>
      <c r="N1" s="493"/>
      <c r="O1" s="493"/>
      <c r="P1" s="494"/>
      <c r="Q1" s="59"/>
      <c r="R1" s="59"/>
      <c r="S1" s="59"/>
      <c r="T1" s="418"/>
      <c r="U1" s="418"/>
      <c r="V1" s="418"/>
    </row>
    <row r="2" spans="1:22">
      <c r="A2" s="107"/>
      <c r="B2" s="108"/>
      <c r="C2" s="108"/>
      <c r="D2" s="108"/>
      <c r="E2" s="108"/>
      <c r="F2" s="108"/>
      <c r="G2" s="108"/>
      <c r="H2" s="108"/>
      <c r="I2" s="108"/>
      <c r="J2" s="108"/>
      <c r="K2" s="108"/>
      <c r="L2" s="108"/>
      <c r="M2" s="109"/>
      <c r="N2" s="108"/>
      <c r="O2" s="108"/>
      <c r="P2" s="110"/>
    </row>
    <row r="3" spans="1:22" s="2" customFormat="1" ht="12" customHeight="1">
      <c r="A3" s="495"/>
      <c r="B3" s="496"/>
      <c r="C3" s="496"/>
      <c r="D3" s="496"/>
      <c r="E3" s="496"/>
      <c r="F3" s="496"/>
      <c r="G3" s="496"/>
      <c r="H3" s="496"/>
      <c r="I3" s="496"/>
      <c r="J3" s="496"/>
      <c r="K3" s="496"/>
      <c r="L3" s="496"/>
      <c r="M3" s="90" t="s">
        <v>40</v>
      </c>
      <c r="N3" s="419"/>
      <c r="O3" s="91" t="s">
        <v>41</v>
      </c>
      <c r="P3" s="92" t="s">
        <v>42</v>
      </c>
      <c r="Q3" s="59"/>
      <c r="R3" s="59"/>
      <c r="S3" s="59"/>
      <c r="T3" s="420"/>
      <c r="U3" s="420"/>
      <c r="V3" s="420"/>
    </row>
    <row r="4" spans="1:22" s="61" customFormat="1" ht="12" customHeight="1">
      <c r="A4" s="495"/>
      <c r="B4" s="496"/>
      <c r="C4" s="496"/>
      <c r="D4" s="496"/>
      <c r="E4" s="496"/>
      <c r="F4" s="496"/>
      <c r="G4" s="496"/>
      <c r="H4" s="496"/>
      <c r="I4" s="496"/>
      <c r="J4" s="496"/>
      <c r="K4" s="496"/>
      <c r="L4" s="496"/>
      <c r="M4" s="93" t="s">
        <v>43</v>
      </c>
      <c r="N4" s="94"/>
      <c r="O4" s="95" t="s">
        <v>43</v>
      </c>
      <c r="P4" s="96" t="s">
        <v>43</v>
      </c>
      <c r="Q4" s="59"/>
      <c r="R4" s="59"/>
      <c r="S4" s="59"/>
      <c r="T4" s="420"/>
      <c r="U4" s="420"/>
      <c r="V4" s="420"/>
    </row>
    <row r="5" spans="1:22" s="61" customFormat="1" ht="3" customHeight="1" thickBot="1">
      <c r="A5" s="421"/>
      <c r="B5" s="422"/>
      <c r="C5" s="422"/>
      <c r="D5" s="422"/>
      <c r="E5" s="422"/>
      <c r="F5" s="422"/>
      <c r="G5" s="422"/>
      <c r="H5" s="422"/>
      <c r="I5" s="422"/>
      <c r="J5" s="422"/>
      <c r="K5" s="422"/>
      <c r="L5" s="97"/>
      <c r="M5" s="98"/>
      <c r="N5" s="99"/>
      <c r="O5" s="100"/>
      <c r="P5" s="101"/>
      <c r="Q5" s="59"/>
      <c r="R5" s="59"/>
      <c r="S5" s="59"/>
    </row>
    <row r="6" spans="1:22" s="61" customFormat="1" ht="12.75" customHeight="1" thickTop="1" thickBot="1">
      <c r="A6" s="423"/>
      <c r="B6" s="497"/>
      <c r="C6" s="497"/>
      <c r="D6" s="497"/>
      <c r="E6" s="497"/>
      <c r="F6" s="497"/>
      <c r="G6" s="424"/>
      <c r="H6" s="424"/>
      <c r="I6" s="424"/>
      <c r="J6" s="424"/>
      <c r="K6" s="102"/>
      <c r="L6" s="103" t="s">
        <v>44</v>
      </c>
      <c r="M6" s="104"/>
      <c r="N6" s="425"/>
      <c r="O6" s="105">
        <f>O8+O19+O27+O33</f>
        <v>0</v>
      </c>
      <c r="P6" s="106">
        <f>P8+P19+P27+P33</f>
        <v>0</v>
      </c>
      <c r="Q6" s="59"/>
      <c r="R6" s="59"/>
      <c r="S6" s="59"/>
    </row>
    <row r="7" spans="1:22" ht="15" thickBot="1"/>
    <row r="8" spans="1:22" thickBot="1">
      <c r="A8" s="69" t="s">
        <v>45</v>
      </c>
      <c r="B8" s="70" t="s">
        <v>46</v>
      </c>
      <c r="C8" s="113"/>
      <c r="D8" s="71"/>
      <c r="E8" s="71"/>
      <c r="F8" s="72"/>
      <c r="G8" s="72"/>
      <c r="H8" s="73"/>
      <c r="I8" s="130" t="s">
        <v>47</v>
      </c>
      <c r="J8" s="74"/>
      <c r="K8" s="113"/>
      <c r="L8" s="75"/>
      <c r="M8" s="76">
        <v>11</v>
      </c>
      <c r="N8" s="387"/>
      <c r="O8" s="42">
        <f>O10+O11</f>
        <v>0</v>
      </c>
      <c r="P8" s="42">
        <f>P10+P11</f>
        <v>0</v>
      </c>
    </row>
    <row r="9" spans="1:22" thickBot="1">
      <c r="A9" s="77"/>
      <c r="B9" s="37"/>
      <c r="C9" s="114"/>
      <c r="D9" s="11"/>
      <c r="E9" s="11"/>
      <c r="F9" s="3"/>
      <c r="G9" s="3"/>
      <c r="H9" s="19"/>
      <c r="I9" s="114"/>
      <c r="J9" s="40"/>
      <c r="K9" s="114"/>
      <c r="L9" s="41"/>
      <c r="M9" s="65"/>
      <c r="N9" s="398"/>
      <c r="O9" s="64"/>
      <c r="P9" s="78"/>
    </row>
    <row r="10" spans="1:22" thickBot="1">
      <c r="A10" s="79" t="s">
        <v>48</v>
      </c>
      <c r="B10" s="19" t="s">
        <v>49</v>
      </c>
      <c r="C10" s="426"/>
      <c r="D10" s="426"/>
      <c r="E10" s="426"/>
      <c r="F10" s="426"/>
      <c r="G10" s="426"/>
      <c r="H10" s="426"/>
      <c r="I10" s="426"/>
      <c r="J10" s="426"/>
      <c r="K10" s="426"/>
      <c r="L10" s="41"/>
      <c r="M10" s="66">
        <v>6</v>
      </c>
      <c r="N10" s="463" t="s">
        <v>50</v>
      </c>
      <c r="O10" s="55"/>
      <c r="P10" s="56"/>
    </row>
    <row r="11" spans="1:22" thickBot="1">
      <c r="A11" s="79" t="s">
        <v>51</v>
      </c>
      <c r="B11" s="54" t="s">
        <v>52</v>
      </c>
      <c r="C11" s="62"/>
      <c r="D11" s="3"/>
      <c r="E11" s="3"/>
      <c r="F11" s="6"/>
      <c r="G11" s="62"/>
      <c r="H11" s="3"/>
      <c r="I11" s="6"/>
      <c r="J11" s="357"/>
      <c r="K11" s="357"/>
      <c r="L11" s="41"/>
      <c r="M11" s="66"/>
      <c r="N11" s="463" t="s">
        <v>51</v>
      </c>
      <c r="O11" s="55">
        <f>SUM(O12:O16)</f>
        <v>0</v>
      </c>
      <c r="P11" s="56">
        <f>SUM(P12:P16)</f>
        <v>0</v>
      </c>
    </row>
    <row r="12" spans="1:22" ht="14.45" customHeight="1">
      <c r="A12" s="80"/>
      <c r="B12" s="463" t="s">
        <v>53</v>
      </c>
      <c r="C12" s="3" t="s">
        <v>54</v>
      </c>
      <c r="D12" s="23"/>
      <c r="E12" s="11"/>
      <c r="F12" s="3"/>
      <c r="G12" s="3"/>
      <c r="H12" s="3"/>
      <c r="I12" s="3"/>
      <c r="J12" s="114"/>
      <c r="K12" s="468"/>
      <c r="L12" s="460"/>
      <c r="M12" s="66">
        <v>1</v>
      </c>
      <c r="N12" s="463" t="s">
        <v>55</v>
      </c>
      <c r="O12" s="39"/>
      <c r="P12" s="81"/>
    </row>
    <row r="13" spans="1:22" ht="14.1">
      <c r="A13" s="80"/>
      <c r="B13" s="463" t="s">
        <v>56</v>
      </c>
      <c r="C13" s="3" t="s">
        <v>57</v>
      </c>
      <c r="D13" s="23"/>
      <c r="E13" s="23"/>
      <c r="F13" s="23"/>
      <c r="G13" s="23"/>
      <c r="H13" s="23"/>
      <c r="I13" s="23"/>
      <c r="J13" s="23"/>
      <c r="K13" s="23"/>
      <c r="L13" s="460"/>
      <c r="M13" s="66">
        <v>1</v>
      </c>
      <c r="N13" s="463" t="s">
        <v>58</v>
      </c>
      <c r="O13" s="44"/>
      <c r="P13" s="82"/>
    </row>
    <row r="14" spans="1:22" ht="14.1">
      <c r="A14" s="80"/>
      <c r="B14" s="463" t="s">
        <v>59</v>
      </c>
      <c r="C14" s="3" t="s">
        <v>60</v>
      </c>
      <c r="D14" s="23"/>
      <c r="E14" s="23"/>
      <c r="F14" s="23"/>
      <c r="G14" s="23"/>
      <c r="H14" s="23"/>
      <c r="I14" s="23"/>
      <c r="J14" s="23"/>
      <c r="K14" s="23"/>
      <c r="L14" s="460"/>
      <c r="M14" s="66">
        <v>1</v>
      </c>
      <c r="N14" s="463" t="s">
        <v>61</v>
      </c>
      <c r="O14" s="44"/>
      <c r="P14" s="82"/>
    </row>
    <row r="15" spans="1:22" ht="14.1">
      <c r="A15" s="80"/>
      <c r="B15" s="463" t="s">
        <v>62</v>
      </c>
      <c r="C15" s="3" t="s">
        <v>63</v>
      </c>
      <c r="D15" s="23"/>
      <c r="E15" s="23"/>
      <c r="F15" s="23"/>
      <c r="G15" s="23"/>
      <c r="H15" s="23"/>
      <c r="I15" s="23"/>
      <c r="J15" s="23"/>
      <c r="K15" s="23"/>
      <c r="L15" s="460"/>
      <c r="M15" s="66">
        <v>1</v>
      </c>
      <c r="N15" s="463" t="s">
        <v>64</v>
      </c>
      <c r="O15" s="44"/>
      <c r="P15" s="82"/>
    </row>
    <row r="16" spans="1:22" ht="14.1">
      <c r="A16" s="80"/>
      <c r="B16" s="463" t="s">
        <v>65</v>
      </c>
      <c r="C16" s="3" t="s">
        <v>66</v>
      </c>
      <c r="D16" s="23"/>
      <c r="E16" s="23"/>
      <c r="F16" s="23"/>
      <c r="G16" s="23"/>
      <c r="H16" s="23"/>
      <c r="I16" s="23"/>
      <c r="J16" s="23"/>
      <c r="K16" s="23"/>
      <c r="L16" s="460"/>
      <c r="M16" s="66">
        <v>1</v>
      </c>
      <c r="N16" s="463" t="s">
        <v>67</v>
      </c>
      <c r="O16" s="44"/>
      <c r="P16" s="82"/>
    </row>
    <row r="17" spans="1:16" ht="15" thickBot="1">
      <c r="A17" s="115"/>
      <c r="B17" s="83"/>
      <c r="C17" s="116"/>
      <c r="D17" s="116"/>
      <c r="E17" s="116"/>
      <c r="F17" s="116"/>
      <c r="G17" s="116"/>
      <c r="H17" s="116"/>
      <c r="I17" s="116"/>
      <c r="J17" s="116"/>
      <c r="K17" s="116"/>
      <c r="L17" s="116"/>
      <c r="M17" s="117"/>
      <c r="N17" s="116"/>
      <c r="O17" s="116"/>
      <c r="P17" s="118"/>
    </row>
    <row r="18" spans="1:16" ht="15" thickBot="1">
      <c r="B18" s="463"/>
    </row>
    <row r="19" spans="1:16" ht="12.75" customHeight="1" thickBot="1">
      <c r="A19" s="69" t="s">
        <v>68</v>
      </c>
      <c r="B19" s="70" t="s">
        <v>69</v>
      </c>
      <c r="C19" s="113"/>
      <c r="D19" s="71"/>
      <c r="E19" s="71"/>
      <c r="F19" s="72"/>
      <c r="G19" s="72"/>
      <c r="H19" s="73"/>
      <c r="I19" s="130" t="s">
        <v>70</v>
      </c>
      <c r="J19" s="74"/>
      <c r="K19" s="113"/>
      <c r="L19" s="75"/>
      <c r="M19" s="76">
        <v>8</v>
      </c>
      <c r="N19" s="387"/>
      <c r="O19" s="42">
        <f>MAX(O21:O24)</f>
        <v>0</v>
      </c>
      <c r="P19" s="42">
        <f>MAX(P21:P24)</f>
        <v>0</v>
      </c>
    </row>
    <row r="20" spans="1:16" ht="15" thickBot="1">
      <c r="A20" s="126"/>
      <c r="B20" s="463"/>
      <c r="C20" s="127"/>
      <c r="D20" s="127"/>
      <c r="E20" s="127"/>
      <c r="F20" s="127"/>
      <c r="G20" s="127"/>
      <c r="H20" s="127"/>
      <c r="I20" s="127"/>
      <c r="J20" s="127"/>
      <c r="K20" s="127"/>
      <c r="L20" s="127"/>
      <c r="M20" s="128"/>
      <c r="N20" s="127"/>
      <c r="O20" s="127"/>
      <c r="P20" s="129"/>
    </row>
    <row r="21" spans="1:16" ht="17.25" customHeight="1" thickBot="1">
      <c r="A21" s="79" t="s">
        <v>48</v>
      </c>
      <c r="B21" s="19" t="s">
        <v>71</v>
      </c>
      <c r="C21" s="426"/>
      <c r="D21" s="426"/>
      <c r="E21" s="426"/>
      <c r="F21" s="426"/>
      <c r="G21" s="426"/>
      <c r="H21" s="426"/>
      <c r="I21" s="426"/>
      <c r="J21" s="426"/>
      <c r="K21" s="426"/>
      <c r="L21" s="41"/>
      <c r="M21" s="66">
        <v>2</v>
      </c>
      <c r="N21" s="463" t="s">
        <v>50</v>
      </c>
      <c r="O21" s="55"/>
      <c r="P21" s="56"/>
    </row>
    <row r="22" spans="1:16" thickBot="1">
      <c r="A22" s="79" t="s">
        <v>72</v>
      </c>
      <c r="B22" s="19" t="s">
        <v>73</v>
      </c>
      <c r="C22" s="426"/>
      <c r="D22" s="426"/>
      <c r="E22" s="426"/>
      <c r="F22" s="426"/>
      <c r="G22" s="426"/>
      <c r="H22" s="426"/>
      <c r="I22" s="426"/>
      <c r="J22" s="426"/>
      <c r="K22" s="426"/>
      <c r="L22" s="41"/>
      <c r="M22" s="66">
        <v>4</v>
      </c>
      <c r="N22" s="463" t="s">
        <v>51</v>
      </c>
      <c r="O22" s="55"/>
      <c r="P22" s="56"/>
    </row>
    <row r="23" spans="1:16" thickBot="1">
      <c r="A23" s="79" t="s">
        <v>74</v>
      </c>
      <c r="B23" s="19" t="s">
        <v>75</v>
      </c>
      <c r="C23" s="426"/>
      <c r="D23" s="426"/>
      <c r="E23" s="426"/>
      <c r="F23" s="426"/>
      <c r="G23" s="426"/>
      <c r="H23" s="426"/>
      <c r="I23" s="426"/>
      <c r="J23" s="426"/>
      <c r="K23" s="426"/>
      <c r="L23" s="41"/>
      <c r="M23" s="66">
        <v>6</v>
      </c>
      <c r="N23" s="463" t="s">
        <v>76</v>
      </c>
      <c r="O23" s="55"/>
      <c r="P23" s="56"/>
    </row>
    <row r="24" spans="1:16" thickBot="1">
      <c r="A24" s="79" t="s">
        <v>77</v>
      </c>
      <c r="B24" s="19" t="s">
        <v>78</v>
      </c>
      <c r="C24" s="426"/>
      <c r="D24" s="426"/>
      <c r="E24" s="426"/>
      <c r="F24" s="426"/>
      <c r="G24" s="426"/>
      <c r="H24" s="426"/>
      <c r="I24" s="426"/>
      <c r="J24" s="426"/>
      <c r="K24" s="426"/>
      <c r="L24" s="41"/>
      <c r="M24" s="66">
        <v>8</v>
      </c>
      <c r="N24" s="463" t="s">
        <v>79</v>
      </c>
      <c r="O24" s="55"/>
      <c r="P24" s="56"/>
    </row>
    <row r="25" spans="1:16" ht="15" thickBot="1">
      <c r="A25" s="115"/>
      <c r="B25" s="83"/>
      <c r="C25" s="116"/>
      <c r="D25" s="116"/>
      <c r="E25" s="116"/>
      <c r="F25" s="116"/>
      <c r="G25" s="116"/>
      <c r="H25" s="116"/>
      <c r="I25" s="116"/>
      <c r="J25" s="116"/>
      <c r="K25" s="116"/>
      <c r="L25" s="116"/>
      <c r="M25" s="117"/>
      <c r="N25" s="116"/>
      <c r="O25" s="116"/>
      <c r="P25" s="118"/>
    </row>
    <row r="26" spans="1:16" ht="15" thickBot="1">
      <c r="B26" s="463"/>
    </row>
    <row r="27" spans="1:16" ht="12.75" customHeight="1" thickBot="1">
      <c r="A27" s="69" t="s">
        <v>80</v>
      </c>
      <c r="B27" s="70" t="s">
        <v>81</v>
      </c>
      <c r="C27" s="113"/>
      <c r="D27" s="71"/>
      <c r="E27" s="71"/>
      <c r="F27" s="72"/>
      <c r="G27" s="72"/>
      <c r="H27" s="73"/>
      <c r="I27" s="130" t="s">
        <v>82</v>
      </c>
      <c r="J27" s="74"/>
      <c r="K27" s="113"/>
      <c r="L27" s="75"/>
      <c r="M27" s="76">
        <v>2</v>
      </c>
      <c r="N27" s="387"/>
      <c r="O27" s="55"/>
      <c r="P27" s="56"/>
    </row>
    <row r="28" spans="1:16" ht="15" thickBot="1">
      <c r="A28" s="126"/>
      <c r="B28" s="463"/>
      <c r="C28" s="127"/>
      <c r="D28" s="127"/>
      <c r="E28" s="127"/>
      <c r="F28" s="127"/>
      <c r="G28" s="127"/>
      <c r="H28" s="127"/>
      <c r="I28" s="127"/>
      <c r="J28" s="127"/>
      <c r="K28" s="127"/>
      <c r="L28" s="127"/>
      <c r="M28" s="128"/>
      <c r="N28" s="127"/>
      <c r="O28" s="127"/>
      <c r="P28" s="129"/>
    </row>
    <row r="29" spans="1:16" thickBot="1">
      <c r="A29" s="79"/>
      <c r="B29" s="19" t="s">
        <v>83</v>
      </c>
      <c r="C29" s="426"/>
      <c r="D29" s="426"/>
      <c r="E29" s="426"/>
      <c r="F29" s="426"/>
      <c r="G29" s="426"/>
      <c r="H29" s="426"/>
      <c r="I29" s="426"/>
      <c r="J29" s="426"/>
      <c r="K29" s="426"/>
      <c r="L29" s="41"/>
      <c r="M29" s="66"/>
      <c r="N29" s="463"/>
      <c r="O29" s="55"/>
      <c r="P29" s="56"/>
    </row>
    <row r="30" spans="1:16" thickBot="1">
      <c r="A30" s="79"/>
      <c r="B30" s="19" t="s">
        <v>84</v>
      </c>
      <c r="C30" s="426"/>
      <c r="D30" s="426"/>
      <c r="E30" s="426"/>
      <c r="F30" s="426"/>
      <c r="G30" s="426"/>
      <c r="H30" s="426"/>
      <c r="I30" s="426"/>
      <c r="J30" s="426"/>
      <c r="K30" s="426"/>
      <c r="L30" s="41"/>
      <c r="M30" s="66"/>
      <c r="N30" s="463"/>
      <c r="O30" s="55"/>
      <c r="P30" s="56"/>
    </row>
    <row r="31" spans="1:16" ht="15" thickBot="1">
      <c r="A31" s="115"/>
      <c r="B31" s="83"/>
      <c r="C31" s="116"/>
      <c r="D31" s="116"/>
      <c r="E31" s="116"/>
      <c r="F31" s="116"/>
      <c r="G31" s="116"/>
      <c r="H31" s="116"/>
      <c r="I31" s="116"/>
      <c r="J31" s="116"/>
      <c r="K31" s="116"/>
      <c r="L31" s="116"/>
      <c r="M31" s="117"/>
      <c r="N31" s="116"/>
      <c r="O31" s="116"/>
      <c r="P31" s="118"/>
    </row>
    <row r="32" spans="1:16" ht="15" thickBot="1">
      <c r="B32" s="463"/>
    </row>
    <row r="33" spans="1:16" ht="21.75" customHeight="1" thickBot="1">
      <c r="A33" s="69" t="s">
        <v>85</v>
      </c>
      <c r="B33" s="70" t="s">
        <v>86</v>
      </c>
      <c r="C33" s="113"/>
      <c r="D33" s="71"/>
      <c r="E33" s="71"/>
      <c r="F33" s="72"/>
      <c r="G33" s="72"/>
      <c r="H33" s="73"/>
      <c r="I33" s="523" t="s">
        <v>87</v>
      </c>
      <c r="J33" s="523"/>
      <c r="K33" s="523"/>
      <c r="L33" s="523"/>
      <c r="M33" s="76">
        <v>4</v>
      </c>
      <c r="N33" s="387"/>
      <c r="O33" s="42">
        <f>O42+O61</f>
        <v>0</v>
      </c>
      <c r="P33" s="42">
        <f>P42+P61</f>
        <v>0</v>
      </c>
    </row>
    <row r="34" spans="1:16" ht="14.1">
      <c r="A34" s="77"/>
      <c r="B34" s="37"/>
      <c r="C34" s="114"/>
      <c r="D34" s="11"/>
      <c r="E34" s="11"/>
      <c r="F34" s="3"/>
      <c r="G34" s="3"/>
      <c r="H34" s="19"/>
      <c r="I34" s="114"/>
      <c r="J34" s="40"/>
      <c r="K34" s="114"/>
      <c r="L34" s="41"/>
      <c r="M34" s="65"/>
      <c r="N34" s="398"/>
      <c r="O34" s="64"/>
      <c r="P34" s="78"/>
    </row>
    <row r="35" spans="1:16">
      <c r="A35" s="427"/>
      <c r="B35" s="43" t="s">
        <v>88</v>
      </c>
      <c r="C35" s="114"/>
      <c r="D35" s="114"/>
      <c r="E35" s="11"/>
      <c r="F35" s="3"/>
      <c r="G35" s="3"/>
      <c r="H35" s="3"/>
      <c r="I35" s="3"/>
      <c r="J35" s="114"/>
      <c r="K35" s="468"/>
      <c r="L35" s="4"/>
      <c r="M35" s="119"/>
      <c r="N35" s="114"/>
      <c r="O35" s="468" t="s">
        <v>2</v>
      </c>
      <c r="P35" s="84" t="s">
        <v>2</v>
      </c>
    </row>
    <row r="36" spans="1:16" ht="14.1">
      <c r="A36" s="80"/>
      <c r="B36" s="463" t="s">
        <v>55</v>
      </c>
      <c r="C36" s="3" t="s">
        <v>89</v>
      </c>
      <c r="D36" s="23"/>
      <c r="E36" s="11"/>
      <c r="F36" s="3"/>
      <c r="G36" s="3"/>
      <c r="H36" s="3"/>
      <c r="I36" s="3"/>
      <c r="J36" s="114"/>
      <c r="K36" s="468"/>
      <c r="L36" s="524"/>
      <c r="M36" s="524"/>
      <c r="N36" s="463" t="s">
        <v>55</v>
      </c>
      <c r="O36" s="39"/>
      <c r="P36" s="81"/>
    </row>
    <row r="37" spans="1:16" ht="14.1">
      <c r="A37" s="80"/>
      <c r="B37" s="463" t="s">
        <v>58</v>
      </c>
      <c r="C37" s="3" t="s">
        <v>90</v>
      </c>
      <c r="D37" s="23"/>
      <c r="E37" s="23"/>
      <c r="F37" s="23"/>
      <c r="G37" s="23"/>
      <c r="H37" s="23"/>
      <c r="I37" s="23"/>
      <c r="J37" s="23"/>
      <c r="K37" s="23"/>
      <c r="L37" s="524"/>
      <c r="M37" s="524"/>
      <c r="N37" s="463" t="s">
        <v>58</v>
      </c>
      <c r="O37" s="44"/>
      <c r="P37" s="82"/>
    </row>
    <row r="38" spans="1:16" ht="14.1">
      <c r="A38" s="80"/>
      <c r="B38" s="463" t="s">
        <v>61</v>
      </c>
      <c r="C38" s="3" t="s">
        <v>91</v>
      </c>
      <c r="D38" s="23"/>
      <c r="E38" s="23"/>
      <c r="F38" s="23"/>
      <c r="G38" s="23"/>
      <c r="H38" s="23"/>
      <c r="I38" s="23"/>
      <c r="J38" s="23"/>
      <c r="K38" s="23"/>
      <c r="L38" s="524"/>
      <c r="M38" s="524"/>
      <c r="N38" s="463" t="s">
        <v>61</v>
      </c>
      <c r="O38" s="44"/>
      <c r="P38" s="82"/>
    </row>
    <row r="39" spans="1:16" ht="14.1">
      <c r="A39" s="80"/>
      <c r="B39" s="45" t="s">
        <v>64</v>
      </c>
      <c r="C39" s="491" t="s">
        <v>92</v>
      </c>
      <c r="D39" s="491"/>
      <c r="E39" s="491"/>
      <c r="F39" s="491"/>
      <c r="G39" s="491"/>
      <c r="H39" s="491"/>
      <c r="I39" s="491"/>
      <c r="J39" s="491"/>
      <c r="K39" s="491"/>
      <c r="L39" s="491"/>
      <c r="M39" s="491"/>
      <c r="N39" s="45" t="s">
        <v>64</v>
      </c>
      <c r="O39" s="46"/>
      <c r="P39" s="85"/>
    </row>
    <row r="40" spans="1:16" ht="14.1">
      <c r="A40" s="428"/>
      <c r="B40" s="426"/>
      <c r="C40" s="491"/>
      <c r="D40" s="491"/>
      <c r="E40" s="491"/>
      <c r="F40" s="491"/>
      <c r="G40" s="491"/>
      <c r="H40" s="491"/>
      <c r="I40" s="491"/>
      <c r="J40" s="491"/>
      <c r="K40" s="491"/>
      <c r="L40" s="491"/>
      <c r="M40" s="491"/>
      <c r="N40" s="429"/>
      <c r="O40" s="38"/>
      <c r="P40" s="63"/>
    </row>
    <row r="41" spans="1:16" ht="14.1">
      <c r="A41" s="428"/>
      <c r="B41" s="426"/>
      <c r="C41" s="461"/>
      <c r="D41" s="461"/>
      <c r="E41" s="461"/>
      <c r="F41" s="461"/>
      <c r="G41" s="461"/>
      <c r="H41" s="461"/>
      <c r="I41" s="461"/>
      <c r="J41" s="461"/>
      <c r="K41" s="461"/>
      <c r="L41" s="461"/>
      <c r="M41" s="461"/>
      <c r="N41" s="429"/>
      <c r="O41" s="38"/>
      <c r="P41" s="63"/>
    </row>
    <row r="42" spans="1:16" ht="14.1">
      <c r="A42" s="86" t="s">
        <v>50</v>
      </c>
      <c r="B42" s="19" t="s">
        <v>93</v>
      </c>
      <c r="C42" s="426"/>
      <c r="D42" s="426"/>
      <c r="E42" s="426"/>
      <c r="F42" s="426"/>
      <c r="G42" s="426"/>
      <c r="H42" s="426"/>
      <c r="I42" s="426"/>
      <c r="J42" s="426"/>
      <c r="K42" s="426"/>
      <c r="L42" s="41"/>
      <c r="M42" s="66">
        <v>3</v>
      </c>
      <c r="N42" s="463" t="s">
        <v>50</v>
      </c>
      <c r="O42" s="47"/>
      <c r="P42" s="87"/>
    </row>
    <row r="43" spans="1:16" ht="14.1">
      <c r="A43" s="86"/>
      <c r="B43" s="48" t="s">
        <v>94</v>
      </c>
      <c r="C43" s="49" t="s">
        <v>95</v>
      </c>
      <c r="D43" s="49"/>
      <c r="E43" s="49"/>
      <c r="F43" s="49"/>
      <c r="G43" s="49"/>
      <c r="H43" s="49"/>
      <c r="I43" s="49"/>
      <c r="J43" s="426"/>
      <c r="K43" s="426"/>
      <c r="L43" s="426"/>
      <c r="M43" s="67"/>
      <c r="N43" s="426"/>
      <c r="O43" s="426"/>
      <c r="P43" s="430"/>
    </row>
    <row r="44" spans="1:16" ht="14.1">
      <c r="A44" s="86"/>
      <c r="B44" s="50"/>
      <c r="C44" s="49" t="s">
        <v>96</v>
      </c>
      <c r="D44" s="49"/>
      <c r="E44" s="49"/>
      <c r="F44" s="49"/>
      <c r="G44" s="49"/>
      <c r="H44" s="49"/>
      <c r="I44" s="49"/>
      <c r="J44" s="525" t="s">
        <v>97</v>
      </c>
      <c r="K44" s="525"/>
      <c r="L44" s="426"/>
      <c r="M44" s="525" t="s">
        <v>97</v>
      </c>
      <c r="N44" s="525"/>
      <c r="O44" s="525"/>
      <c r="P44" s="526"/>
    </row>
    <row r="45" spans="1:16" ht="14.1">
      <c r="A45" s="431"/>
      <c r="B45" s="463" t="s">
        <v>55</v>
      </c>
      <c r="C45" s="3" t="s">
        <v>98</v>
      </c>
      <c r="D45" s="114"/>
      <c r="E45" s="114"/>
      <c r="F45" s="114"/>
      <c r="G45" s="114"/>
      <c r="H45" s="114"/>
      <c r="I45" s="463" t="s">
        <v>55</v>
      </c>
      <c r="J45" s="527"/>
      <c r="K45" s="528"/>
      <c r="L45" s="463" t="s">
        <v>55</v>
      </c>
      <c r="M45" s="520"/>
      <c r="N45" s="521"/>
      <c r="O45" s="521"/>
      <c r="P45" s="522"/>
    </row>
    <row r="46" spans="1:16" ht="14.1">
      <c r="A46" s="432"/>
      <c r="B46" s="45" t="s">
        <v>58</v>
      </c>
      <c r="C46" s="3" t="s">
        <v>99</v>
      </c>
      <c r="D46" s="426"/>
      <c r="E46" s="426"/>
      <c r="F46" s="426"/>
      <c r="G46" s="426"/>
      <c r="H46" s="426"/>
      <c r="I46" s="45" t="s">
        <v>58</v>
      </c>
      <c r="J46" s="498"/>
      <c r="K46" s="499"/>
      <c r="L46" s="45" t="s">
        <v>58</v>
      </c>
      <c r="M46" s="517"/>
      <c r="N46" s="518"/>
      <c r="O46" s="518"/>
      <c r="P46" s="519"/>
    </row>
    <row r="47" spans="1:16" ht="14.1">
      <c r="A47" s="428"/>
      <c r="B47" s="463" t="s">
        <v>61</v>
      </c>
      <c r="C47" s="3" t="s">
        <v>100</v>
      </c>
      <c r="D47" s="426"/>
      <c r="E47" s="426"/>
      <c r="F47" s="426"/>
      <c r="G47" s="426"/>
      <c r="H47" s="426"/>
      <c r="I47" s="463" t="s">
        <v>61</v>
      </c>
      <c r="J47" s="498"/>
      <c r="K47" s="499"/>
      <c r="L47" s="463" t="s">
        <v>61</v>
      </c>
      <c r="M47" s="517"/>
      <c r="N47" s="518"/>
      <c r="O47" s="518"/>
      <c r="P47" s="519"/>
    </row>
    <row r="48" spans="1:16" ht="14.1">
      <c r="A48" s="432"/>
      <c r="B48" s="463" t="s">
        <v>64</v>
      </c>
      <c r="C48" s="3" t="s">
        <v>101</v>
      </c>
      <c r="D48" s="426"/>
      <c r="E48" s="426"/>
      <c r="F48" s="426"/>
      <c r="G48" s="426"/>
      <c r="H48" s="426"/>
      <c r="I48" s="463" t="s">
        <v>64</v>
      </c>
      <c r="J48" s="498"/>
      <c r="K48" s="499"/>
      <c r="L48" s="463" t="s">
        <v>64</v>
      </c>
      <c r="M48" s="517"/>
      <c r="N48" s="518"/>
      <c r="O48" s="518"/>
      <c r="P48" s="519"/>
    </row>
    <row r="49" spans="1:16" ht="14.1">
      <c r="A49" s="431"/>
      <c r="B49" s="45" t="s">
        <v>67</v>
      </c>
      <c r="C49" s="3" t="s">
        <v>102</v>
      </c>
      <c r="D49" s="114"/>
      <c r="E49" s="114"/>
      <c r="F49" s="114"/>
      <c r="G49" s="114"/>
      <c r="H49" s="114"/>
      <c r="I49" s="45" t="s">
        <v>67</v>
      </c>
      <c r="J49" s="498"/>
      <c r="K49" s="499"/>
      <c r="L49" s="45" t="s">
        <v>67</v>
      </c>
      <c r="M49" s="517"/>
      <c r="N49" s="518"/>
      <c r="O49" s="518"/>
      <c r="P49" s="519"/>
    </row>
    <row r="50" spans="1:16" ht="14.1">
      <c r="A50" s="428"/>
      <c r="B50" s="463" t="s">
        <v>103</v>
      </c>
      <c r="C50" s="3" t="s">
        <v>104</v>
      </c>
      <c r="D50" s="426"/>
      <c r="E50" s="426"/>
      <c r="F50" s="426"/>
      <c r="G50" s="426"/>
      <c r="H50" s="426"/>
      <c r="I50" s="463" t="s">
        <v>103</v>
      </c>
      <c r="J50" s="498"/>
      <c r="K50" s="499"/>
      <c r="L50" s="463" t="s">
        <v>103</v>
      </c>
      <c r="M50" s="517"/>
      <c r="N50" s="518"/>
      <c r="O50" s="518"/>
      <c r="P50" s="519"/>
    </row>
    <row r="51" spans="1:16" ht="14.1">
      <c r="A51" s="428"/>
      <c r="B51" s="463" t="s">
        <v>105</v>
      </c>
      <c r="C51" s="3" t="s">
        <v>106</v>
      </c>
      <c r="D51" s="426"/>
      <c r="E51" s="426"/>
      <c r="F51" s="426"/>
      <c r="G51" s="426"/>
      <c r="H51" s="426"/>
      <c r="I51" s="463" t="s">
        <v>105</v>
      </c>
      <c r="J51" s="498"/>
      <c r="K51" s="499"/>
      <c r="L51" s="463" t="s">
        <v>105</v>
      </c>
      <c r="M51" s="517"/>
      <c r="N51" s="518"/>
      <c r="O51" s="518"/>
      <c r="P51" s="519"/>
    </row>
    <row r="52" spans="1:16" ht="14.1">
      <c r="A52" s="428"/>
      <c r="B52" s="463" t="s">
        <v>107</v>
      </c>
      <c r="C52" s="3" t="s">
        <v>108</v>
      </c>
      <c r="D52" s="426"/>
      <c r="E52" s="426"/>
      <c r="F52" s="426"/>
      <c r="G52" s="426"/>
      <c r="H52" s="426"/>
      <c r="I52" s="463" t="s">
        <v>107</v>
      </c>
      <c r="J52" s="498"/>
      <c r="K52" s="499"/>
      <c r="L52" s="463" t="s">
        <v>107</v>
      </c>
      <c r="M52" s="517"/>
      <c r="N52" s="518"/>
      <c r="O52" s="518"/>
      <c r="P52" s="519"/>
    </row>
    <row r="53" spans="1:16" thickBot="1">
      <c r="A53" s="428"/>
      <c r="B53" s="463" t="s">
        <v>109</v>
      </c>
      <c r="C53" s="3" t="s">
        <v>110</v>
      </c>
      <c r="D53" s="426"/>
      <c r="E53" s="426"/>
      <c r="F53" s="426"/>
      <c r="G53" s="426"/>
      <c r="H53" s="426"/>
      <c r="I53" s="463" t="s">
        <v>109</v>
      </c>
      <c r="J53" s="498"/>
      <c r="K53" s="499"/>
      <c r="L53" s="463" t="s">
        <v>109</v>
      </c>
      <c r="M53" s="500"/>
      <c r="N53" s="501"/>
      <c r="O53" s="501"/>
      <c r="P53" s="502"/>
    </row>
    <row r="54" spans="1:16" thickBot="1">
      <c r="A54" s="428"/>
      <c r="B54" s="120" t="s">
        <v>111</v>
      </c>
      <c r="C54" s="426"/>
      <c r="D54" s="426"/>
      <c r="E54" s="426"/>
      <c r="F54" s="426"/>
      <c r="G54" s="426"/>
      <c r="H54" s="43" t="s">
        <v>112</v>
      </c>
      <c r="I54" s="426"/>
      <c r="J54" s="503">
        <f>SUM(J45:K53)</f>
        <v>0</v>
      </c>
      <c r="K54" s="504"/>
      <c r="L54" s="426"/>
      <c r="M54" s="503">
        <f>SUM($M45:$M53)</f>
        <v>0</v>
      </c>
      <c r="N54" s="505"/>
      <c r="O54" s="505"/>
      <c r="P54" s="504"/>
    </row>
    <row r="55" spans="1:16" ht="14.1">
      <c r="A55" s="427"/>
      <c r="B55" s="114"/>
      <c r="C55" s="114"/>
      <c r="D55" s="3"/>
      <c r="E55" s="3"/>
      <c r="F55" s="6"/>
      <c r="G55" s="121"/>
      <c r="H55" s="468"/>
      <c r="I55" s="114"/>
      <c r="J55" s="122"/>
      <c r="K55" s="122"/>
      <c r="L55" s="121"/>
      <c r="M55" s="123"/>
      <c r="N55" s="122"/>
      <c r="O55" s="426"/>
      <c r="P55" s="124"/>
    </row>
    <row r="56" spans="1:16" ht="14.1">
      <c r="A56" s="428"/>
      <c r="B56" s="51" t="s">
        <v>113</v>
      </c>
      <c r="C56" s="52" t="s">
        <v>114</v>
      </c>
      <c r="D56" s="426"/>
      <c r="E56" s="426"/>
      <c r="F56" s="426"/>
      <c r="G56" s="426"/>
      <c r="H56" s="426"/>
      <c r="I56" s="426"/>
      <c r="J56" s="426"/>
      <c r="K56" s="426"/>
      <c r="L56" s="426"/>
      <c r="M56" s="123"/>
      <c r="N56" s="122"/>
      <c r="O56" s="426"/>
      <c r="P56" s="124"/>
    </row>
    <row r="57" spans="1:16" ht="15" customHeight="1">
      <c r="A57" s="427"/>
      <c r="B57" s="114"/>
      <c r="C57" s="506" t="s">
        <v>115</v>
      </c>
      <c r="D57" s="506"/>
      <c r="E57" s="506"/>
      <c r="F57" s="357" t="s">
        <v>116</v>
      </c>
      <c r="G57" s="114"/>
      <c r="H57" s="426"/>
      <c r="I57" s="426"/>
      <c r="J57" s="507"/>
      <c r="K57" s="508"/>
      <c r="L57" s="121"/>
      <c r="M57" s="520"/>
      <c r="N57" s="521"/>
      <c r="O57" s="521"/>
      <c r="P57" s="522"/>
    </row>
    <row r="58" spans="1:16" ht="15" customHeight="1">
      <c r="A58" s="428"/>
      <c r="B58" s="426"/>
      <c r="C58" s="506"/>
      <c r="D58" s="506"/>
      <c r="E58" s="506"/>
      <c r="F58" s="53" t="s">
        <v>117</v>
      </c>
      <c r="G58" s="426"/>
      <c r="H58" s="426"/>
      <c r="I58" s="426"/>
      <c r="J58" s="509"/>
      <c r="K58" s="510"/>
      <c r="L58" s="426"/>
      <c r="M58" s="511"/>
      <c r="N58" s="512"/>
      <c r="O58" s="512"/>
      <c r="P58" s="513"/>
    </row>
    <row r="59" spans="1:16" ht="15" customHeight="1">
      <c r="A59" s="125"/>
      <c r="B59" s="114"/>
      <c r="C59" s="506"/>
      <c r="D59" s="506"/>
      <c r="E59" s="506"/>
      <c r="F59" s="15" t="s">
        <v>118</v>
      </c>
      <c r="G59" s="114"/>
      <c r="H59" s="114"/>
      <c r="I59" s="426"/>
      <c r="J59" s="507"/>
      <c r="K59" s="508"/>
      <c r="L59" s="40"/>
      <c r="M59" s="514"/>
      <c r="N59" s="515"/>
      <c r="O59" s="515"/>
      <c r="P59" s="516"/>
    </row>
    <row r="60" spans="1:16" thickBot="1">
      <c r="A60" s="428"/>
      <c r="B60" s="426"/>
      <c r="C60" s="426"/>
      <c r="D60" s="426"/>
      <c r="E60" s="426"/>
      <c r="F60" s="426"/>
      <c r="G60" s="426"/>
      <c r="H60" s="426"/>
      <c r="I60" s="426"/>
      <c r="J60" s="426"/>
      <c r="K60" s="426"/>
      <c r="L60" s="426"/>
      <c r="M60" s="67"/>
      <c r="N60" s="429"/>
      <c r="O60" s="38"/>
      <c r="P60" s="63"/>
    </row>
    <row r="61" spans="1:16" thickBot="1">
      <c r="A61" s="79" t="s">
        <v>51</v>
      </c>
      <c r="B61" s="54" t="s">
        <v>119</v>
      </c>
      <c r="C61" s="62"/>
      <c r="D61" s="3"/>
      <c r="E61" s="3"/>
      <c r="F61" s="6"/>
      <c r="G61" s="62"/>
      <c r="H61" s="3"/>
      <c r="I61" s="6"/>
      <c r="J61" s="357"/>
      <c r="K61" s="357"/>
      <c r="L61" s="41"/>
      <c r="M61" s="66">
        <v>1</v>
      </c>
      <c r="N61" s="463" t="s">
        <v>51</v>
      </c>
      <c r="O61" s="55"/>
      <c r="P61" s="56"/>
    </row>
    <row r="62" spans="1:16" ht="23.1" customHeight="1">
      <c r="A62" s="79"/>
      <c r="B62" s="45" t="s">
        <v>55</v>
      </c>
      <c r="C62" s="491" t="s">
        <v>120</v>
      </c>
      <c r="D62" s="491"/>
      <c r="E62" s="491"/>
      <c r="F62" s="491"/>
      <c r="G62" s="491"/>
      <c r="H62" s="491"/>
      <c r="I62" s="491"/>
      <c r="J62" s="491"/>
      <c r="K62" s="491"/>
      <c r="L62" s="491"/>
      <c r="M62" s="491"/>
      <c r="N62" s="45" t="s">
        <v>55</v>
      </c>
      <c r="O62" s="57"/>
      <c r="P62" s="88"/>
    </row>
    <row r="63" spans="1:16" ht="14.1">
      <c r="A63" s="79"/>
      <c r="B63" s="463" t="s">
        <v>58</v>
      </c>
      <c r="C63" s="3" t="s">
        <v>121</v>
      </c>
      <c r="D63" s="3"/>
      <c r="E63" s="3"/>
      <c r="F63" s="3"/>
      <c r="G63" s="3"/>
      <c r="H63" s="3"/>
      <c r="I63" s="3"/>
      <c r="J63" s="3"/>
      <c r="K63" s="3"/>
      <c r="L63" s="114"/>
      <c r="M63" s="68"/>
      <c r="N63" s="45" t="s">
        <v>58</v>
      </c>
      <c r="O63" s="58"/>
      <c r="P63" s="89"/>
    </row>
    <row r="64" spans="1:16" ht="14.1">
      <c r="A64" s="428"/>
      <c r="B64" s="463" t="s">
        <v>61</v>
      </c>
      <c r="C64" s="23" t="s">
        <v>122</v>
      </c>
      <c r="D64" s="426"/>
      <c r="E64" s="426"/>
      <c r="F64" s="426"/>
      <c r="G64" s="426"/>
      <c r="H64" s="426"/>
      <c r="I64" s="426"/>
      <c r="J64" s="426"/>
      <c r="K64" s="426"/>
      <c r="L64" s="426"/>
      <c r="M64" s="67"/>
      <c r="N64" s="463" t="s">
        <v>61</v>
      </c>
      <c r="O64" s="58"/>
      <c r="P64" s="89"/>
    </row>
    <row r="65" spans="1:16">
      <c r="A65" s="126"/>
      <c r="B65" s="127"/>
      <c r="C65" s="127"/>
      <c r="D65" s="127"/>
      <c r="E65" s="127"/>
      <c r="F65" s="127"/>
      <c r="G65" s="127"/>
      <c r="H65" s="127"/>
      <c r="I65" s="127"/>
      <c r="J65" s="127"/>
      <c r="K65" s="127"/>
      <c r="L65" s="127"/>
      <c r="M65" s="128"/>
      <c r="N65" s="127"/>
      <c r="O65" s="127"/>
      <c r="P65" s="129"/>
    </row>
    <row r="66" spans="1:16" ht="15" thickBot="1">
      <c r="A66" s="115"/>
      <c r="B66" s="116"/>
      <c r="C66" s="116"/>
      <c r="D66" s="116"/>
      <c r="E66" s="116"/>
      <c r="F66" s="116"/>
      <c r="G66" s="116"/>
      <c r="H66" s="116"/>
      <c r="I66" s="116"/>
      <c r="J66" s="116"/>
      <c r="K66" s="116"/>
      <c r="L66" s="116"/>
      <c r="M66" s="117"/>
      <c r="N66" s="116"/>
      <c r="O66" s="116"/>
      <c r="P66" s="118"/>
    </row>
  </sheetData>
  <mergeCells count="36">
    <mergeCell ref="J45:K45"/>
    <mergeCell ref="M45:P45"/>
    <mergeCell ref="J46:K46"/>
    <mergeCell ref="M46:P46"/>
    <mergeCell ref="J47:K47"/>
    <mergeCell ref="M47:P47"/>
    <mergeCell ref="I33:L33"/>
    <mergeCell ref="L36:M38"/>
    <mergeCell ref="C39:M40"/>
    <mergeCell ref="J44:K44"/>
    <mergeCell ref="M44:P44"/>
    <mergeCell ref="J49:K49"/>
    <mergeCell ref="M49:P49"/>
    <mergeCell ref="J50:K50"/>
    <mergeCell ref="M50:P50"/>
    <mergeCell ref="M57:P57"/>
    <mergeCell ref="J51:K51"/>
    <mergeCell ref="M51:P51"/>
    <mergeCell ref="J52:K52"/>
    <mergeCell ref="M52:P52"/>
    <mergeCell ref="C62:M62"/>
    <mergeCell ref="A1:P1"/>
    <mergeCell ref="A3:L4"/>
    <mergeCell ref="B6:F6"/>
    <mergeCell ref="J53:K53"/>
    <mergeCell ref="M53:P53"/>
    <mergeCell ref="J54:K54"/>
    <mergeCell ref="M54:P54"/>
    <mergeCell ref="C57:E59"/>
    <mergeCell ref="J57:K57"/>
    <mergeCell ref="J58:K58"/>
    <mergeCell ref="M58:P58"/>
    <mergeCell ref="J59:K59"/>
    <mergeCell ref="M59:P59"/>
    <mergeCell ref="J48:K48"/>
    <mergeCell ref="M48:P48"/>
  </mergeCells>
  <conditionalFormatting sqref="L42">
    <cfRule type="cellIs" dxfId="67" priority="15" stopIfTrue="1" operator="equal">
      <formula>"* * Check Score! * *"</formula>
    </cfRule>
  </conditionalFormatting>
  <conditionalFormatting sqref="L61">
    <cfRule type="cellIs" dxfId="66" priority="14" stopIfTrue="1" operator="equal">
      <formula>"* * Check Score! * *"</formula>
    </cfRule>
  </conditionalFormatting>
  <conditionalFormatting sqref="L34">
    <cfRule type="cellIs" dxfId="65" priority="13" stopIfTrue="1" operator="equal">
      <formula>"* * Check Score! * *"</formula>
    </cfRule>
  </conditionalFormatting>
  <conditionalFormatting sqref="L8:L9">
    <cfRule type="cellIs" dxfId="64" priority="12" stopIfTrue="1" operator="equal">
      <formula>"* * Check Score! * *"</formula>
    </cfRule>
  </conditionalFormatting>
  <conditionalFormatting sqref="L10">
    <cfRule type="cellIs" dxfId="63" priority="11" stopIfTrue="1" operator="equal">
      <formula>"* * Check Score! * *"</formula>
    </cfRule>
  </conditionalFormatting>
  <conditionalFormatting sqref="L11">
    <cfRule type="cellIs" dxfId="62" priority="10" stopIfTrue="1" operator="equal">
      <formula>"* * Check Score! * *"</formula>
    </cfRule>
  </conditionalFormatting>
  <conditionalFormatting sqref="L30">
    <cfRule type="cellIs" dxfId="61" priority="1" stopIfTrue="1" operator="equal">
      <formula>"* * Check Score! * *"</formula>
    </cfRule>
  </conditionalFormatting>
  <conditionalFormatting sqref="L19">
    <cfRule type="cellIs" dxfId="60" priority="9" stopIfTrue="1" operator="equal">
      <formula>"* * Check Score! * *"</formula>
    </cfRule>
  </conditionalFormatting>
  <conditionalFormatting sqref="L21">
    <cfRule type="cellIs" dxfId="59" priority="8" stopIfTrue="1" operator="equal">
      <formula>"* * Check Score! * *"</formula>
    </cfRule>
  </conditionalFormatting>
  <conditionalFormatting sqref="L22">
    <cfRule type="cellIs" dxfId="58" priority="7" stopIfTrue="1" operator="equal">
      <formula>"* * Check Score! * *"</formula>
    </cfRule>
  </conditionalFormatting>
  <conditionalFormatting sqref="L23">
    <cfRule type="cellIs" dxfId="57" priority="6" stopIfTrue="1" operator="equal">
      <formula>"* * Check Score! * *"</formula>
    </cfRule>
  </conditionalFormatting>
  <conditionalFormatting sqref="L24">
    <cfRule type="cellIs" dxfId="56" priority="5" stopIfTrue="1" operator="equal">
      <formula>"* * Check Score! * *"</formula>
    </cfRule>
  </conditionalFormatting>
  <conditionalFormatting sqref="L27">
    <cfRule type="cellIs" dxfId="55" priority="3" stopIfTrue="1" operator="equal">
      <formula>"* * Check Score! * *"</formula>
    </cfRule>
  </conditionalFormatting>
  <conditionalFormatting sqref="L29">
    <cfRule type="cellIs" dxfId="54" priority="2" stopIfTrue="1" operator="equal">
      <formula>"* * Check Score! * *"</formula>
    </cfRule>
  </conditionalFormatting>
  <dataValidations disablePrompts="1" count="2">
    <dataValidation type="list" allowBlank="1" showInputMessage="1" showErrorMessage="1" sqref="O36:P39 O62:P64" xr:uid="{00000000-0002-0000-0300-000000000000}">
      <formula1>"Yes, No, N/a"</formula1>
    </dataValidation>
    <dataValidation type="list" allowBlank="1" showInputMessage="1" showErrorMessage="1" sqref="O29:O30" xr:uid="{00000000-0002-0000-0300-000001000000}">
      <formula1>"Yes, No"</formula1>
    </dataValidation>
  </dataValidations>
  <pageMargins left="0.7" right="0.7" top="0.75" bottom="0.75" header="0.3" footer="0.3"/>
  <pageSetup orientation="portrait" horizontalDpi="1200" verticalDpi="1200" r:id="rId1"/>
  <ignoredErrors>
    <ignoredError sqref="O11" unlockedFormula="1"/>
    <ignoredError sqref="B43 B5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36"/>
  <sheetViews>
    <sheetView showGridLines="0" zoomScaleNormal="100" workbookViewId="0">
      <selection activeCell="L139" sqref="L139"/>
    </sheetView>
  </sheetViews>
  <sheetFormatPr defaultColWidth="9.140625" defaultRowHeight="14.1"/>
  <cols>
    <col min="1" max="6" width="9.140625" style="111"/>
    <col min="7" max="7" width="9.5703125" style="111" customWidth="1"/>
    <col min="8" max="8" width="9.140625" style="111" customWidth="1"/>
    <col min="9" max="11" width="9.140625" style="111"/>
    <col min="12" max="12" width="9.140625" style="111" customWidth="1"/>
    <col min="13" max="16384" width="9.140625" style="111"/>
  </cols>
  <sheetData>
    <row r="1" spans="1:16" ht="14.45" thickBot="1">
      <c r="A1" s="492" t="s">
        <v>123</v>
      </c>
      <c r="B1" s="493"/>
      <c r="C1" s="493"/>
      <c r="D1" s="493"/>
      <c r="E1" s="493"/>
      <c r="F1" s="493"/>
      <c r="G1" s="493"/>
      <c r="H1" s="493"/>
      <c r="I1" s="493"/>
      <c r="J1" s="493"/>
      <c r="K1" s="493"/>
      <c r="L1" s="493"/>
      <c r="M1" s="493"/>
      <c r="N1" s="493"/>
      <c r="O1" s="493"/>
      <c r="P1" s="494"/>
    </row>
    <row r="2" spans="1:16" ht="14.45" hidden="1">
      <c r="A2" s="107"/>
      <c r="B2" s="108"/>
      <c r="C2" s="108"/>
      <c r="D2" s="108"/>
      <c r="E2" s="108"/>
      <c r="F2" s="108"/>
      <c r="G2" s="108"/>
      <c r="H2" s="108"/>
      <c r="I2" s="108"/>
      <c r="J2" s="108"/>
      <c r="K2" s="108"/>
      <c r="L2" s="108"/>
      <c r="M2" s="109"/>
      <c r="N2" s="108"/>
      <c r="O2" s="108"/>
      <c r="P2" s="110"/>
    </row>
    <row r="3" spans="1:16" hidden="1">
      <c r="A3" s="495"/>
      <c r="B3" s="496"/>
      <c r="C3" s="496"/>
      <c r="D3" s="496"/>
      <c r="E3" s="496"/>
      <c r="F3" s="496"/>
      <c r="G3" s="496"/>
      <c r="H3" s="496"/>
      <c r="I3" s="496"/>
      <c r="J3" s="496"/>
      <c r="K3" s="496"/>
      <c r="L3" s="496"/>
      <c r="M3" s="90" t="s">
        <v>40</v>
      </c>
      <c r="N3" s="419"/>
      <c r="O3" s="91" t="s">
        <v>41</v>
      </c>
      <c r="P3" s="92" t="s">
        <v>42</v>
      </c>
    </row>
    <row r="4" spans="1:16" hidden="1">
      <c r="A4" s="495"/>
      <c r="B4" s="496"/>
      <c r="C4" s="496"/>
      <c r="D4" s="496"/>
      <c r="E4" s="496"/>
      <c r="F4" s="496"/>
      <c r="G4" s="496"/>
      <c r="H4" s="496"/>
      <c r="I4" s="496"/>
      <c r="J4" s="496"/>
      <c r="K4" s="496"/>
      <c r="L4" s="496"/>
      <c r="M4" s="93" t="s">
        <v>43</v>
      </c>
      <c r="N4" s="94"/>
      <c r="O4" s="95" t="s">
        <v>43</v>
      </c>
      <c r="P4" s="96" t="s">
        <v>43</v>
      </c>
    </row>
    <row r="5" spans="1:16" ht="14.45" hidden="1" thickBot="1">
      <c r="A5" s="421"/>
      <c r="B5" s="422"/>
      <c r="C5" s="422"/>
      <c r="D5" s="422"/>
      <c r="E5" s="422"/>
      <c r="F5" s="422"/>
      <c r="G5" s="422"/>
      <c r="H5" s="422"/>
      <c r="I5" s="422"/>
      <c r="J5" s="422"/>
      <c r="K5" s="422"/>
      <c r="L5" s="97"/>
      <c r="M5" s="98"/>
      <c r="N5" s="99"/>
      <c r="O5" s="100"/>
      <c r="P5" s="101"/>
    </row>
    <row r="6" spans="1:16" ht="16.5" hidden="1" thickTop="1" thickBot="1">
      <c r="A6" s="423"/>
      <c r="B6" s="497"/>
      <c r="C6" s="497"/>
      <c r="D6" s="497"/>
      <c r="E6" s="497"/>
      <c r="F6" s="497"/>
      <c r="G6" s="424"/>
      <c r="H6" s="424"/>
      <c r="I6" s="424"/>
      <c r="J6" s="424"/>
      <c r="K6" s="102"/>
      <c r="L6" s="103" t="s">
        <v>44</v>
      </c>
      <c r="M6" s="433"/>
      <c r="N6" s="425"/>
      <c r="O6" s="105">
        <f>O8+O16+O50+O85+O121</f>
        <v>0</v>
      </c>
      <c r="P6" s="105">
        <f>P8+P16+P50+P85+P121</f>
        <v>0</v>
      </c>
    </row>
    <row r="7" spans="1:16" ht="14.45" thickBot="1">
      <c r="A7" s="107"/>
      <c r="B7" s="108"/>
      <c r="C7" s="108"/>
      <c r="D7" s="108"/>
      <c r="E7" s="108"/>
      <c r="F7" s="108"/>
      <c r="G7" s="108"/>
      <c r="H7" s="108"/>
      <c r="I7" s="108"/>
      <c r="J7" s="108"/>
      <c r="K7" s="108"/>
      <c r="L7" s="108"/>
      <c r="M7" s="452" t="s">
        <v>124</v>
      </c>
      <c r="N7" s="108"/>
      <c r="O7" s="108"/>
      <c r="P7" s="110"/>
    </row>
    <row r="8" spans="1:16" ht="14.45" thickBot="1">
      <c r="A8" s="69" t="s">
        <v>125</v>
      </c>
      <c r="B8" s="70" t="s">
        <v>126</v>
      </c>
      <c r="C8" s="113"/>
      <c r="D8" s="310"/>
      <c r="E8" s="113"/>
      <c r="F8" s="113"/>
      <c r="G8" s="113"/>
      <c r="H8" s="113"/>
      <c r="I8" s="536" t="s">
        <v>127</v>
      </c>
      <c r="J8" s="536"/>
      <c r="K8" s="536"/>
      <c r="L8" s="311"/>
      <c r="M8" s="143">
        <v>10</v>
      </c>
      <c r="N8" s="144"/>
      <c r="O8" s="132">
        <f>O11</f>
        <v>0</v>
      </c>
      <c r="P8" s="132">
        <f>P11</f>
        <v>0</v>
      </c>
    </row>
    <row r="9" spans="1:16">
      <c r="A9" s="427"/>
      <c r="B9" s="114"/>
      <c r="C9" s="114"/>
      <c r="D9" s="3"/>
      <c r="E9" s="3"/>
      <c r="F9" s="6"/>
      <c r="G9" s="6"/>
      <c r="H9" s="29"/>
      <c r="I9" s="29"/>
      <c r="J9" s="29"/>
      <c r="K9" s="29"/>
      <c r="L9" s="29"/>
      <c r="M9" s="468"/>
      <c r="N9" s="6"/>
      <c r="O9" s="38"/>
      <c r="P9" s="145"/>
    </row>
    <row r="10" spans="1:16">
      <c r="A10" s="79"/>
      <c r="B10" s="3" t="s">
        <v>128</v>
      </c>
      <c r="C10" s="62"/>
      <c r="D10" s="312"/>
      <c r="E10" s="62"/>
      <c r="F10" s="62"/>
      <c r="G10" s="62"/>
      <c r="H10" s="62"/>
      <c r="I10" s="62"/>
      <c r="J10" s="62"/>
      <c r="K10" s="62"/>
      <c r="L10" s="62"/>
      <c r="M10" s="62"/>
      <c r="N10" s="463"/>
      <c r="O10" s="133"/>
      <c r="P10" s="146"/>
    </row>
    <row r="11" spans="1:16">
      <c r="A11" s="79" t="s">
        <v>50</v>
      </c>
      <c r="B11" s="19" t="s">
        <v>129</v>
      </c>
      <c r="C11" s="21"/>
      <c r="D11" s="21"/>
      <c r="E11" s="62"/>
      <c r="F11" s="21"/>
      <c r="G11" s="62"/>
      <c r="H11" s="463" t="s">
        <v>130</v>
      </c>
      <c r="I11" s="537" t="s">
        <v>131</v>
      </c>
      <c r="J11" s="537"/>
      <c r="K11" s="537"/>
      <c r="L11" s="537"/>
      <c r="M11" s="398">
        <v>10</v>
      </c>
      <c r="N11" s="147" t="s">
        <v>50</v>
      </c>
      <c r="O11" s="136"/>
      <c r="P11" s="148"/>
    </row>
    <row r="12" spans="1:16">
      <c r="A12" s="79"/>
      <c r="B12" s="19"/>
      <c r="C12" s="62"/>
      <c r="D12" s="3"/>
      <c r="E12" s="62"/>
      <c r="F12" s="62"/>
      <c r="G12" s="62"/>
      <c r="H12" s="463"/>
      <c r="I12" s="537"/>
      <c r="J12" s="537"/>
      <c r="K12" s="537"/>
      <c r="L12" s="537"/>
      <c r="M12" s="468"/>
      <c r="N12" s="463"/>
      <c r="O12" s="138"/>
      <c r="P12" s="149"/>
    </row>
    <row r="13" spans="1:16" ht="33" customHeight="1">
      <c r="A13" s="427"/>
      <c r="B13" s="150"/>
      <c r="C13" s="434"/>
      <c r="D13" s="151"/>
      <c r="E13" s="151"/>
      <c r="F13" s="151"/>
      <c r="G13" s="151"/>
      <c r="H13" s="3"/>
      <c r="I13" s="537"/>
      <c r="J13" s="537"/>
      <c r="K13" s="537"/>
      <c r="L13" s="537"/>
      <c r="M13" s="398"/>
      <c r="N13" s="429"/>
      <c r="O13" s="10"/>
      <c r="P13" s="63"/>
    </row>
    <row r="14" spans="1:16" ht="14.45" thickBot="1">
      <c r="A14" s="115"/>
      <c r="B14" s="116"/>
      <c r="C14" s="116"/>
      <c r="D14" s="116"/>
      <c r="E14" s="116"/>
      <c r="F14" s="116"/>
      <c r="G14" s="116"/>
      <c r="H14" s="116"/>
      <c r="I14" s="116"/>
      <c r="J14" s="116"/>
      <c r="K14" s="116"/>
      <c r="L14" s="116"/>
      <c r="M14" s="116"/>
      <c r="N14" s="116"/>
      <c r="O14" s="116"/>
      <c r="P14" s="118"/>
    </row>
    <row r="15" spans="1:16" ht="14.45" thickBot="1">
      <c r="A15" s="127"/>
      <c r="B15" s="127"/>
      <c r="C15" s="127"/>
      <c r="D15" s="127"/>
      <c r="E15" s="127"/>
      <c r="F15" s="127"/>
      <c r="G15" s="127"/>
      <c r="H15" s="127"/>
      <c r="I15" s="127"/>
      <c r="J15" s="127"/>
      <c r="K15" s="127"/>
      <c r="L15" s="127"/>
      <c r="M15" s="127"/>
      <c r="N15" s="127"/>
      <c r="O15" s="127"/>
      <c r="P15" s="127"/>
    </row>
    <row r="16" spans="1:16" ht="14.45" thickBot="1">
      <c r="A16" s="69" t="s">
        <v>132</v>
      </c>
      <c r="B16" s="70" t="s">
        <v>133</v>
      </c>
      <c r="C16" s="113"/>
      <c r="D16" s="310"/>
      <c r="E16" s="113"/>
      <c r="F16" s="113"/>
      <c r="G16" s="662" t="s">
        <v>134</v>
      </c>
      <c r="H16" s="662"/>
      <c r="I16" s="662"/>
      <c r="J16" s="662"/>
      <c r="K16" s="662"/>
      <c r="L16" s="662"/>
      <c r="M16" s="143">
        <v>6</v>
      </c>
      <c r="N16" s="144"/>
      <c r="O16" s="132">
        <f>IF($J$17="Flexible",MIN($M16,MAX(O31,O37)),IF(AND($J$17="Rural",O45&gt;0),MIN($M45,O45),0))</f>
        <v>0</v>
      </c>
      <c r="P16" s="132">
        <f>IF($J$76="Flexible",MIN($M16,MAX(P31,P37)),IF(AND($J$76="Rural",P45&gt;0),MIN($M45,P45),0))</f>
        <v>0</v>
      </c>
    </row>
    <row r="17" spans="1:16" ht="15.95">
      <c r="A17" s="77"/>
      <c r="B17" s="151" t="s">
        <v>135</v>
      </c>
      <c r="C17" s="114"/>
      <c r="D17" s="23"/>
      <c r="E17" s="114"/>
      <c r="F17" s="114"/>
      <c r="G17" s="114"/>
      <c r="H17" s="19" t="s">
        <v>136</v>
      </c>
      <c r="I17" s="13"/>
      <c r="J17" s="313"/>
      <c r="K17" s="151"/>
      <c r="L17" s="114"/>
      <c r="M17" s="6"/>
      <c r="N17" s="463"/>
      <c r="O17" s="314" t="s">
        <v>137</v>
      </c>
      <c r="P17" s="315" t="s">
        <v>138</v>
      </c>
    </row>
    <row r="18" spans="1:16">
      <c r="A18" s="77"/>
      <c r="B18" s="152" t="s">
        <v>94</v>
      </c>
      <c r="C18" s="3" t="s">
        <v>139</v>
      </c>
      <c r="D18" s="3"/>
      <c r="E18" s="62"/>
      <c r="F18" s="62"/>
      <c r="G18" s="62"/>
      <c r="H18" s="17"/>
      <c r="I18" s="68"/>
      <c r="J18" s="151"/>
      <c r="K18" s="151"/>
      <c r="L18" s="62"/>
      <c r="M18" s="6"/>
      <c r="N18" s="463"/>
      <c r="O18" s="133"/>
      <c r="P18" s="146"/>
    </row>
    <row r="19" spans="1:16">
      <c r="A19" s="77"/>
      <c r="B19" s="152" t="s">
        <v>113</v>
      </c>
      <c r="C19" s="3" t="s">
        <v>140</v>
      </c>
      <c r="D19" s="3"/>
      <c r="E19" s="62"/>
      <c r="F19" s="62"/>
      <c r="G19" s="62"/>
      <c r="H19" s="17"/>
      <c r="I19" s="68"/>
      <c r="J19" s="151"/>
      <c r="K19" s="151"/>
      <c r="L19" s="62"/>
      <c r="M19" s="62"/>
      <c r="N19" s="463"/>
      <c r="O19" s="139"/>
      <c r="P19" s="153"/>
    </row>
    <row r="20" spans="1:16">
      <c r="A20" s="77"/>
      <c r="B20" s="152" t="s">
        <v>141</v>
      </c>
      <c r="C20" s="3" t="s">
        <v>142</v>
      </c>
      <c r="D20" s="3"/>
      <c r="E20" s="62"/>
      <c r="F20" s="62"/>
      <c r="G20" s="62"/>
      <c r="H20" s="17"/>
      <c r="I20" s="68"/>
      <c r="J20" s="151"/>
      <c r="K20" s="151"/>
      <c r="L20" s="62"/>
      <c r="M20" s="62"/>
      <c r="N20" s="463"/>
      <c r="O20" s="139"/>
      <c r="P20" s="153"/>
    </row>
    <row r="21" spans="1:16">
      <c r="A21" s="77"/>
      <c r="B21" s="152" t="s">
        <v>143</v>
      </c>
      <c r="C21" s="3" t="s">
        <v>144</v>
      </c>
      <c r="D21" s="3"/>
      <c r="E21" s="62"/>
      <c r="F21" s="62"/>
      <c r="G21" s="62"/>
      <c r="H21" s="17"/>
      <c r="I21" s="68"/>
      <c r="J21" s="151"/>
      <c r="K21" s="151"/>
      <c r="L21" s="62"/>
      <c r="M21" s="62"/>
      <c r="N21" s="463"/>
      <c r="O21" s="140"/>
      <c r="P21" s="154"/>
    </row>
    <row r="22" spans="1:16">
      <c r="A22" s="77"/>
      <c r="B22" s="37"/>
      <c r="C22" s="114"/>
      <c r="D22" s="23"/>
      <c r="E22" s="114"/>
      <c r="F22" s="114"/>
      <c r="G22" s="114"/>
      <c r="H22" s="17"/>
      <c r="I22" s="68"/>
      <c r="J22" s="151"/>
      <c r="K22" s="151"/>
      <c r="L22" s="114"/>
      <c r="M22" s="6"/>
      <c r="N22" s="463"/>
      <c r="O22" s="10"/>
      <c r="P22" s="145"/>
    </row>
    <row r="23" spans="1:16">
      <c r="A23" s="77"/>
      <c r="B23" s="151" t="s">
        <v>145</v>
      </c>
      <c r="C23" s="114"/>
      <c r="D23" s="23"/>
      <c r="E23" s="114"/>
      <c r="F23" s="529" t="s">
        <v>146</v>
      </c>
      <c r="G23" s="529"/>
      <c r="H23" s="529"/>
      <c r="I23" s="529"/>
      <c r="J23" s="529" t="s">
        <v>147</v>
      </c>
      <c r="K23" s="529"/>
      <c r="L23" s="529"/>
      <c r="M23" s="529"/>
      <c r="N23" s="463"/>
      <c r="O23" s="530" t="s">
        <v>148</v>
      </c>
      <c r="P23" s="531"/>
    </row>
    <row r="24" spans="1:16">
      <c r="A24" s="77"/>
      <c r="B24" s="114"/>
      <c r="C24" s="155" t="s">
        <v>149</v>
      </c>
      <c r="D24" s="304"/>
      <c r="E24" s="151"/>
      <c r="F24" s="532"/>
      <c r="G24" s="533"/>
      <c r="H24" s="534"/>
      <c r="I24" s="535"/>
      <c r="J24" s="532"/>
      <c r="K24" s="533"/>
      <c r="L24" s="534"/>
      <c r="M24" s="535"/>
      <c r="N24" s="463"/>
      <c r="O24" s="114"/>
      <c r="P24" s="316"/>
    </row>
    <row r="25" spans="1:16">
      <c r="A25" s="557" t="s">
        <v>150</v>
      </c>
      <c r="B25" s="558"/>
      <c r="C25" s="114"/>
      <c r="D25" s="18" t="s">
        <v>151</v>
      </c>
      <c r="E25" s="151"/>
      <c r="F25" s="559"/>
      <c r="G25" s="560"/>
      <c r="H25" s="561"/>
      <c r="I25" s="562"/>
      <c r="J25" s="559"/>
      <c r="K25" s="560"/>
      <c r="L25" s="561"/>
      <c r="M25" s="562"/>
      <c r="N25" s="463"/>
      <c r="O25" s="313"/>
      <c r="P25" s="317"/>
    </row>
    <row r="26" spans="1:16">
      <c r="A26" s="557"/>
      <c r="B26" s="558"/>
      <c r="C26" s="155" t="s">
        <v>152</v>
      </c>
      <c r="D26" s="304"/>
      <c r="E26" s="151"/>
      <c r="F26" s="563"/>
      <c r="G26" s="564"/>
      <c r="H26" s="565"/>
      <c r="I26" s="566"/>
      <c r="J26" s="563"/>
      <c r="K26" s="564"/>
      <c r="L26" s="565"/>
      <c r="M26" s="566"/>
      <c r="N26" s="463"/>
      <c r="O26" s="463"/>
      <c r="P26" s="156"/>
    </row>
    <row r="27" spans="1:16">
      <c r="A27" s="557"/>
      <c r="B27" s="558"/>
      <c r="C27" s="114"/>
      <c r="D27" s="114"/>
      <c r="E27" s="157" t="s">
        <v>153</v>
      </c>
      <c r="F27" s="540"/>
      <c r="G27" s="541"/>
      <c r="H27" s="538"/>
      <c r="I27" s="539"/>
      <c r="J27" s="540"/>
      <c r="K27" s="541"/>
      <c r="L27" s="538"/>
      <c r="M27" s="539"/>
      <c r="N27" s="463"/>
      <c r="O27" s="313"/>
      <c r="P27" s="317"/>
    </row>
    <row r="28" spans="1:16">
      <c r="A28" s="77"/>
      <c r="B28" s="37"/>
      <c r="C28" s="114"/>
      <c r="D28" s="23"/>
      <c r="E28" s="114"/>
      <c r="F28" s="114"/>
      <c r="G28" s="114"/>
      <c r="H28" s="17"/>
      <c r="I28" s="68"/>
      <c r="J28" s="151"/>
      <c r="K28" s="151"/>
      <c r="L28" s="114"/>
      <c r="M28" s="6"/>
      <c r="N28" s="463"/>
      <c r="O28" s="10"/>
      <c r="P28" s="145"/>
    </row>
    <row r="29" spans="1:16">
      <c r="A29" s="158" t="s">
        <v>154</v>
      </c>
      <c r="B29" s="37"/>
      <c r="C29" s="114"/>
      <c r="D29" s="23"/>
      <c r="E29" s="114"/>
      <c r="F29" s="159" t="s">
        <v>155</v>
      </c>
      <c r="G29" s="114"/>
      <c r="H29" s="114"/>
      <c r="I29" s="114"/>
      <c r="J29" s="114"/>
      <c r="K29" s="114"/>
      <c r="L29" s="114"/>
      <c r="M29" s="6"/>
      <c r="N29" s="6"/>
      <c r="O29" s="6"/>
      <c r="P29" s="160"/>
    </row>
    <row r="30" spans="1:16">
      <c r="A30" s="158"/>
      <c r="B30" s="37"/>
      <c r="C30" s="114"/>
      <c r="D30" s="23"/>
      <c r="E30" s="114"/>
      <c r="F30" s="159"/>
      <c r="G30" s="114"/>
      <c r="H30" s="114"/>
      <c r="I30" s="114"/>
      <c r="J30" s="114"/>
      <c r="K30" s="114"/>
      <c r="L30" s="114"/>
      <c r="M30" s="6"/>
      <c r="N30" s="6"/>
      <c r="O30" s="6"/>
      <c r="P30" s="160"/>
    </row>
    <row r="31" spans="1:16">
      <c r="A31" s="161" t="s">
        <v>50</v>
      </c>
      <c r="B31" s="19" t="s">
        <v>156</v>
      </c>
      <c r="C31" s="114"/>
      <c r="D31" s="23"/>
      <c r="E31" s="114"/>
      <c r="F31" s="17" t="s">
        <v>157</v>
      </c>
      <c r="G31" s="114"/>
      <c r="H31" s="114"/>
      <c r="I31" s="114"/>
      <c r="J31" s="114"/>
      <c r="K31" s="114"/>
      <c r="L31" s="114"/>
      <c r="M31" s="6">
        <v>6</v>
      </c>
      <c r="N31" s="162" t="s">
        <v>50</v>
      </c>
      <c r="O31" s="435">
        <f>IF($J$17="Flexible",MIN($M31,O32+O33+O34),0)</f>
        <v>0</v>
      </c>
      <c r="P31" s="436">
        <f>IF($J$76="Flexible",MIN($M31,P32+P33+P34),0)</f>
        <v>0</v>
      </c>
    </row>
    <row r="32" spans="1:16" ht="36.75" customHeight="1">
      <c r="A32" s="318"/>
      <c r="B32" s="50" t="s">
        <v>94</v>
      </c>
      <c r="C32" s="491" t="s">
        <v>158</v>
      </c>
      <c r="D32" s="491"/>
      <c r="E32" s="491"/>
      <c r="F32" s="491"/>
      <c r="G32" s="491"/>
      <c r="H32" s="491"/>
      <c r="I32" s="542" t="s">
        <v>159</v>
      </c>
      <c r="J32" s="543"/>
      <c r="K32" s="543"/>
      <c r="L32" s="544"/>
      <c r="M32" s="437">
        <v>5</v>
      </c>
      <c r="N32" s="163" t="s">
        <v>94</v>
      </c>
      <c r="O32" s="141"/>
      <c r="P32" s="164"/>
    </row>
    <row r="33" spans="1:16">
      <c r="A33" s="165" t="s">
        <v>160</v>
      </c>
      <c r="B33" s="50" t="s">
        <v>113</v>
      </c>
      <c r="C33" s="49" t="s">
        <v>161</v>
      </c>
      <c r="D33" s="49"/>
      <c r="E33" s="49"/>
      <c r="F33" s="49"/>
      <c r="G33" s="49"/>
      <c r="H33" s="468" t="str">
        <f>IF(AND(O33&gt;0,O32&gt;0),"Pick A1 or A2!","")</f>
        <v/>
      </c>
      <c r="I33" s="545"/>
      <c r="J33" s="546"/>
      <c r="K33" s="546"/>
      <c r="L33" s="547"/>
      <c r="M33" s="398">
        <v>4</v>
      </c>
      <c r="N33" s="166" t="s">
        <v>113</v>
      </c>
      <c r="O33" s="134"/>
      <c r="P33" s="167"/>
    </row>
    <row r="34" spans="1:16">
      <c r="A34" s="318"/>
      <c r="B34" s="50" t="s">
        <v>141</v>
      </c>
      <c r="C34" s="49" t="s">
        <v>162</v>
      </c>
      <c r="D34" s="49"/>
      <c r="E34" s="49"/>
      <c r="F34" s="49"/>
      <c r="G34" s="319"/>
      <c r="H34" s="319"/>
      <c r="I34" s="545"/>
      <c r="J34" s="546"/>
      <c r="K34" s="546"/>
      <c r="L34" s="547"/>
      <c r="M34" s="398">
        <v>1</v>
      </c>
      <c r="N34" s="166" t="s">
        <v>141</v>
      </c>
      <c r="O34" s="135"/>
      <c r="P34" s="168"/>
    </row>
    <row r="35" spans="1:16">
      <c r="A35" s="318"/>
      <c r="B35" s="50"/>
      <c r="C35" s="463" t="s">
        <v>163</v>
      </c>
      <c r="D35" s="49"/>
      <c r="E35" s="49"/>
      <c r="F35" s="313"/>
      <c r="G35" s="463"/>
      <c r="H35" s="320"/>
      <c r="I35" s="545"/>
      <c r="J35" s="546"/>
      <c r="K35" s="546"/>
      <c r="L35" s="547"/>
      <c r="M35" s="62"/>
      <c r="N35" s="62"/>
      <c r="O35" s="62"/>
      <c r="P35" s="321"/>
    </row>
    <row r="36" spans="1:16">
      <c r="A36" s="318"/>
      <c r="B36" s="50"/>
      <c r="C36" s="463"/>
      <c r="D36" s="49"/>
      <c r="E36" s="49"/>
      <c r="F36" s="320"/>
      <c r="G36" s="463"/>
      <c r="H36" s="320"/>
      <c r="I36" s="548"/>
      <c r="J36" s="549"/>
      <c r="K36" s="549"/>
      <c r="L36" s="550"/>
      <c r="M36" s="62"/>
      <c r="N36" s="62"/>
      <c r="O36" s="62"/>
      <c r="P36" s="321"/>
    </row>
    <row r="37" spans="1:16">
      <c r="A37" s="161" t="s">
        <v>51</v>
      </c>
      <c r="B37" s="169" t="s">
        <v>164</v>
      </c>
      <c r="C37" s="170"/>
      <c r="D37" s="170"/>
      <c r="E37" s="170"/>
      <c r="F37" s="171" t="s">
        <v>165</v>
      </c>
      <c r="G37" s="319"/>
      <c r="H37" s="319"/>
      <c r="I37" s="551" t="s">
        <v>166</v>
      </c>
      <c r="J37" s="552"/>
      <c r="K37" s="552"/>
      <c r="L37" s="555" t="s">
        <v>167</v>
      </c>
      <c r="M37" s="6">
        <v>3</v>
      </c>
      <c r="N37" s="463" t="s">
        <v>51</v>
      </c>
      <c r="O37" s="435">
        <f>IF($J$17="Flexible",MIN($M37,O40+O41+O42),0)</f>
        <v>0</v>
      </c>
      <c r="P37" s="436">
        <f>IF($J$76="Flexible",MIN($M37,P40+P41+P42),0)</f>
        <v>0</v>
      </c>
    </row>
    <row r="38" spans="1:16" ht="21.75" customHeight="1">
      <c r="A38" s="77"/>
      <c r="B38" s="172" t="s">
        <v>168</v>
      </c>
      <c r="C38" s="567" t="s">
        <v>169</v>
      </c>
      <c r="D38" s="567"/>
      <c r="E38" s="567"/>
      <c r="F38" s="567"/>
      <c r="G38" s="567"/>
      <c r="H38" s="568"/>
      <c r="I38" s="553"/>
      <c r="J38" s="554"/>
      <c r="K38" s="554"/>
      <c r="L38" s="556"/>
      <c r="M38" s="62"/>
      <c r="N38" s="172" t="s">
        <v>168</v>
      </c>
      <c r="O38" s="142"/>
      <c r="P38" s="173"/>
    </row>
    <row r="39" spans="1:16" ht="21.75" customHeight="1">
      <c r="A39" s="77"/>
      <c r="B39" s="172" t="s">
        <v>170</v>
      </c>
      <c r="C39" s="567" t="s">
        <v>171</v>
      </c>
      <c r="D39" s="567"/>
      <c r="E39" s="567"/>
      <c r="F39" s="567"/>
      <c r="G39" s="567"/>
      <c r="H39" s="568"/>
      <c r="I39" s="586" t="s">
        <v>172</v>
      </c>
      <c r="J39" s="587"/>
      <c r="K39" s="587"/>
      <c r="L39" s="588"/>
      <c r="M39" s="62"/>
      <c r="N39" s="172" t="s">
        <v>170</v>
      </c>
      <c r="O39" s="140"/>
      <c r="P39" s="154"/>
    </row>
    <row r="40" spans="1:16" ht="24" customHeight="1">
      <c r="A40" s="79"/>
      <c r="B40" s="174" t="s">
        <v>94</v>
      </c>
      <c r="C40" s="567" t="s">
        <v>173</v>
      </c>
      <c r="D40" s="567"/>
      <c r="E40" s="567"/>
      <c r="F40" s="567"/>
      <c r="G40" s="567"/>
      <c r="H40" s="568"/>
      <c r="I40" s="589"/>
      <c r="J40" s="590"/>
      <c r="K40" s="590"/>
      <c r="L40" s="591"/>
      <c r="M40" s="398">
        <v>3</v>
      </c>
      <c r="N40" s="166" t="s">
        <v>94</v>
      </c>
      <c r="O40" s="134"/>
      <c r="P40" s="175"/>
    </row>
    <row r="41" spans="1:16" ht="21.75" customHeight="1">
      <c r="A41" s="165" t="s">
        <v>160</v>
      </c>
      <c r="B41" s="174" t="s">
        <v>113</v>
      </c>
      <c r="C41" s="567" t="s">
        <v>174</v>
      </c>
      <c r="D41" s="567"/>
      <c r="E41" s="567"/>
      <c r="F41" s="567"/>
      <c r="G41" s="567"/>
      <c r="H41" s="568"/>
      <c r="I41" s="586" t="s">
        <v>175</v>
      </c>
      <c r="J41" s="587"/>
      <c r="K41" s="587"/>
      <c r="L41" s="588"/>
      <c r="M41" s="398">
        <v>2</v>
      </c>
      <c r="N41" s="166" t="s">
        <v>113</v>
      </c>
      <c r="O41" s="134"/>
      <c r="P41" s="167"/>
    </row>
    <row r="42" spans="1:16" ht="21.75" customHeight="1">
      <c r="A42" s="165" t="s">
        <v>160</v>
      </c>
      <c r="B42" s="174" t="s">
        <v>141</v>
      </c>
      <c r="C42" s="567" t="s">
        <v>176</v>
      </c>
      <c r="D42" s="567"/>
      <c r="E42" s="567"/>
      <c r="F42" s="567"/>
      <c r="G42" s="567"/>
      <c r="H42" s="568"/>
      <c r="I42" s="589"/>
      <c r="J42" s="590"/>
      <c r="K42" s="590"/>
      <c r="L42" s="591"/>
      <c r="M42" s="398">
        <v>1</v>
      </c>
      <c r="N42" s="166" t="s">
        <v>141</v>
      </c>
      <c r="O42" s="135"/>
      <c r="P42" s="168"/>
    </row>
    <row r="43" spans="1:16">
      <c r="A43" s="176"/>
      <c r="B43" s="177"/>
      <c r="C43" s="461"/>
      <c r="D43" s="461"/>
      <c r="E43" s="461"/>
      <c r="F43" s="592" t="str">
        <f>IF(OR(AND(O40&gt;0,O41&gt;0,O42&gt;0),AND(O40&gt;0,O41&gt;0),AND(O40&gt;0,O42&gt;0),AND(O41&gt;0,O42&gt;0)),"Choose only one option: B1 or B2 or B3!","")</f>
        <v/>
      </c>
      <c r="G43" s="592"/>
      <c r="H43" s="593"/>
      <c r="I43" s="586" t="s">
        <v>177</v>
      </c>
      <c r="J43" s="587"/>
      <c r="K43" s="587"/>
      <c r="L43" s="588"/>
      <c r="M43" s="62"/>
      <c r="N43" s="62"/>
      <c r="O43" s="62"/>
      <c r="P43" s="321"/>
    </row>
    <row r="44" spans="1:16" ht="19.5" customHeight="1">
      <c r="A44" s="158" t="s">
        <v>178</v>
      </c>
      <c r="B44" s="19"/>
      <c r="C44" s="114"/>
      <c r="D44" s="114"/>
      <c r="E44" s="23"/>
      <c r="F44" s="114"/>
      <c r="G44" s="114"/>
      <c r="H44" s="114"/>
      <c r="I44" s="594"/>
      <c r="J44" s="595"/>
      <c r="K44" s="595"/>
      <c r="L44" s="596"/>
      <c r="M44" s="398"/>
      <c r="N44" s="398"/>
      <c r="O44" s="398"/>
      <c r="P44" s="438"/>
    </row>
    <row r="45" spans="1:16" ht="16.5" customHeight="1">
      <c r="A45" s="79"/>
      <c r="B45" s="50" t="s">
        <v>143</v>
      </c>
      <c r="C45" s="569" t="s">
        <v>179</v>
      </c>
      <c r="D45" s="569"/>
      <c r="E45" s="569"/>
      <c r="F45" s="569"/>
      <c r="G45" s="569"/>
      <c r="H45" s="569"/>
      <c r="I45" s="19"/>
      <c r="J45" s="19"/>
      <c r="K45" s="19"/>
      <c r="L45" s="19"/>
      <c r="M45" s="398">
        <v>2</v>
      </c>
      <c r="N45" s="166" t="s">
        <v>143</v>
      </c>
      <c r="O45" s="137"/>
      <c r="P45" s="178"/>
    </row>
    <row r="46" spans="1:16">
      <c r="A46" s="79"/>
      <c r="B46" s="50"/>
      <c r="C46" s="569"/>
      <c r="D46" s="569"/>
      <c r="E46" s="569"/>
      <c r="F46" s="569"/>
      <c r="G46" s="569"/>
      <c r="H46" s="569"/>
      <c r="I46" s="19"/>
      <c r="J46" s="19"/>
      <c r="K46" s="19"/>
      <c r="L46" s="19"/>
      <c r="M46" s="19"/>
      <c r="N46" s="19"/>
      <c r="O46" s="19"/>
      <c r="P46" s="179"/>
    </row>
    <row r="47" spans="1:16">
      <c r="A47" s="180" t="s">
        <v>180</v>
      </c>
      <c r="B47" s="19"/>
      <c r="C47" s="114"/>
      <c r="D47" s="114"/>
      <c r="E47" s="23"/>
      <c r="F47" s="114"/>
      <c r="G47" s="114"/>
      <c r="H47" s="114"/>
      <c r="I47" s="114"/>
      <c r="J47" s="114"/>
      <c r="K47" s="151"/>
      <c r="L47" s="114"/>
      <c r="M47" s="398"/>
      <c r="N47" s="398"/>
      <c r="O47" s="398"/>
      <c r="P47" s="438"/>
    </row>
    <row r="48" spans="1:16" ht="14.45" thickBot="1">
      <c r="A48" s="115"/>
      <c r="B48" s="116"/>
      <c r="C48" s="116"/>
      <c r="D48" s="116"/>
      <c r="E48" s="116"/>
      <c r="F48" s="116"/>
      <c r="G48" s="116"/>
      <c r="H48" s="116"/>
      <c r="I48" s="116"/>
      <c r="J48" s="116"/>
      <c r="K48" s="116"/>
      <c r="L48" s="116"/>
      <c r="M48" s="116"/>
      <c r="N48" s="116"/>
      <c r="O48" s="116"/>
      <c r="P48" s="118"/>
    </row>
    <row r="49" spans="1:16" ht="14.45" thickBot="1"/>
    <row r="50" spans="1:16" ht="14.45" thickBot="1">
      <c r="A50" s="69" t="s">
        <v>181</v>
      </c>
      <c r="B50" s="70" t="s">
        <v>182</v>
      </c>
      <c r="C50" s="208"/>
      <c r="D50" s="208"/>
      <c r="E50" s="208"/>
      <c r="F50" s="208"/>
      <c r="G50" s="208"/>
      <c r="H50" s="208"/>
      <c r="I50" s="208"/>
      <c r="J50" s="208"/>
      <c r="K50" s="208"/>
      <c r="L50" s="208"/>
      <c r="M50" s="143">
        <v>5</v>
      </c>
      <c r="N50" s="439"/>
      <c r="O50" s="132">
        <f>O52+O71</f>
        <v>0</v>
      </c>
      <c r="P50" s="132">
        <f>P52+P71</f>
        <v>0</v>
      </c>
    </row>
    <row r="51" spans="1:16">
      <c r="A51" s="427"/>
      <c r="B51" s="114"/>
      <c r="C51" s="461"/>
      <c r="D51" s="461"/>
      <c r="E51" s="461"/>
      <c r="F51" s="461"/>
      <c r="G51" s="461"/>
      <c r="H51" s="461"/>
      <c r="I51" s="461"/>
      <c r="J51" s="461"/>
      <c r="K51" s="461"/>
      <c r="L51" s="461"/>
      <c r="M51" s="461"/>
      <c r="N51" s="440"/>
      <c r="O51" s="181"/>
      <c r="P51" s="160"/>
    </row>
    <row r="52" spans="1:16">
      <c r="A52" s="79" t="s">
        <v>50</v>
      </c>
      <c r="B52" s="21" t="s">
        <v>183</v>
      </c>
      <c r="C52" s="62"/>
      <c r="D52" s="3"/>
      <c r="E52" s="3"/>
      <c r="F52" s="62"/>
      <c r="G52" s="3"/>
      <c r="H52" s="3"/>
      <c r="I52" s="3"/>
      <c r="J52" s="3"/>
      <c r="K52" s="3"/>
      <c r="L52" s="3"/>
      <c r="M52" s="398">
        <v>3</v>
      </c>
      <c r="N52" s="147"/>
      <c r="O52" s="182"/>
      <c r="P52" s="441"/>
    </row>
    <row r="53" spans="1:16">
      <c r="A53" s="125"/>
      <c r="B53" s="357" t="s">
        <v>184</v>
      </c>
      <c r="C53" s="209"/>
      <c r="D53" s="209"/>
      <c r="E53" s="209"/>
      <c r="F53" s="209"/>
      <c r="G53" s="209"/>
      <c r="H53" s="209"/>
      <c r="I53" s="209"/>
      <c r="J53" s="209"/>
      <c r="K53" s="209"/>
      <c r="L53" s="209"/>
      <c r="M53" s="209"/>
      <c r="N53" s="209"/>
      <c r="O53" s="182"/>
      <c r="P53" s="210"/>
    </row>
    <row r="54" spans="1:16">
      <c r="A54" s="79"/>
      <c r="B54" s="211"/>
      <c r="C54" s="211"/>
      <c r="D54" s="211"/>
      <c r="E54" s="211"/>
      <c r="F54" s="211"/>
      <c r="G54" s="211"/>
      <c r="H54" s="211"/>
      <c r="I54" s="211"/>
      <c r="J54" s="211"/>
      <c r="K54" s="211"/>
      <c r="L54" s="211"/>
      <c r="M54" s="211"/>
      <c r="N54" s="114"/>
      <c r="O54" s="322"/>
      <c r="P54" s="323"/>
    </row>
    <row r="55" spans="1:16">
      <c r="A55" s="79"/>
      <c r="B55" s="570" t="s">
        <v>185</v>
      </c>
      <c r="C55" s="570"/>
      <c r="D55" s="570"/>
      <c r="E55" s="3" t="s">
        <v>186</v>
      </c>
      <c r="F55" s="62"/>
      <c r="G55" s="3"/>
      <c r="H55" s="62"/>
      <c r="I55" s="571"/>
      <c r="J55" s="572"/>
      <c r="K55" s="572"/>
      <c r="L55" s="573"/>
      <c r="M55" s="114"/>
      <c r="N55" s="114"/>
      <c r="O55" s="114"/>
      <c r="P55" s="316"/>
    </row>
    <row r="56" spans="1:16" ht="21" customHeight="1">
      <c r="A56" s="79"/>
      <c r="B56" s="570"/>
      <c r="C56" s="570"/>
      <c r="D56" s="570"/>
      <c r="E56" s="567" t="s">
        <v>187</v>
      </c>
      <c r="F56" s="567"/>
      <c r="G56" s="567"/>
      <c r="H56" s="567"/>
      <c r="I56" s="567"/>
      <c r="J56" s="567"/>
      <c r="K56" s="567"/>
      <c r="L56" s="567"/>
      <c r="M56" s="567"/>
      <c r="N56" s="568"/>
      <c r="O56" s="182"/>
      <c r="P56" s="210"/>
    </row>
    <row r="57" spans="1:16">
      <c r="A57" s="427"/>
      <c r="B57" s="114"/>
      <c r="C57" s="461"/>
      <c r="D57" s="461"/>
      <c r="E57" s="3" t="s">
        <v>188</v>
      </c>
      <c r="F57" s="182"/>
      <c r="G57" s="114"/>
      <c r="H57" s="18"/>
      <c r="I57" s="461"/>
      <c r="J57" s="461"/>
      <c r="K57" s="114"/>
      <c r="L57" s="114"/>
      <c r="M57" s="461"/>
      <c r="N57" s="440"/>
      <c r="O57" s="574" t="s">
        <v>189</v>
      </c>
      <c r="P57" s="575"/>
    </row>
    <row r="58" spans="1:16">
      <c r="A58" s="324"/>
      <c r="B58" s="209"/>
      <c r="C58" s="23"/>
      <c r="D58" s="23"/>
      <c r="E58" s="23"/>
      <c r="F58" s="23"/>
      <c r="G58" s="23"/>
      <c r="H58" s="23"/>
      <c r="I58" s="23"/>
      <c r="J58" s="23"/>
      <c r="K58" s="23"/>
      <c r="L58" s="23"/>
      <c r="M58" s="23"/>
      <c r="N58" s="23"/>
      <c r="O58" s="576"/>
      <c r="P58" s="577"/>
    </row>
    <row r="59" spans="1:16">
      <c r="A59" s="249" t="s">
        <v>55</v>
      </c>
      <c r="B59" s="151" t="s">
        <v>190</v>
      </c>
      <c r="C59" s="461"/>
      <c r="D59" s="461"/>
      <c r="E59" s="3"/>
      <c r="F59" s="183"/>
      <c r="G59" s="183"/>
      <c r="H59" s="114"/>
      <c r="I59" s="461"/>
      <c r="J59" s="461"/>
      <c r="K59" s="461"/>
      <c r="L59" s="461"/>
      <c r="M59" s="211"/>
      <c r="N59" s="440"/>
      <c r="O59" s="576"/>
      <c r="P59" s="577"/>
    </row>
    <row r="60" spans="1:16" ht="2.25" customHeight="1">
      <c r="A60" s="324"/>
      <c r="B60" s="209"/>
      <c r="C60" s="23"/>
      <c r="D60" s="23"/>
      <c r="E60" s="23"/>
      <c r="F60" s="23"/>
      <c r="G60" s="23"/>
      <c r="H60" s="23"/>
      <c r="I60" s="23"/>
      <c r="J60" s="23"/>
      <c r="K60" s="23"/>
      <c r="L60" s="23"/>
      <c r="M60" s="211"/>
      <c r="N60" s="23"/>
      <c r="O60" s="576"/>
      <c r="P60" s="577"/>
    </row>
    <row r="61" spans="1:16" ht="23.25" customHeight="1">
      <c r="A61" s="79"/>
      <c r="B61" s="121"/>
      <c r="C61" s="325"/>
      <c r="D61" s="325"/>
      <c r="E61" s="213"/>
      <c r="F61" s="114"/>
      <c r="G61" s="114"/>
      <c r="H61" s="580" t="s">
        <v>191</v>
      </c>
      <c r="I61" s="582" t="s">
        <v>192</v>
      </c>
      <c r="J61" s="583"/>
      <c r="K61" s="584"/>
      <c r="L61" s="580" t="s">
        <v>193</v>
      </c>
      <c r="M61" s="211"/>
      <c r="N61" s="211"/>
      <c r="O61" s="576"/>
      <c r="P61" s="577"/>
    </row>
    <row r="62" spans="1:16" ht="21">
      <c r="A62" s="79"/>
      <c r="B62" s="326"/>
      <c r="C62" s="462"/>
      <c r="D62" s="585" t="s">
        <v>194</v>
      </c>
      <c r="E62" s="585"/>
      <c r="F62" s="585"/>
      <c r="G62" s="467" t="s">
        <v>195</v>
      </c>
      <c r="H62" s="581"/>
      <c r="I62" s="214">
        <v>2017</v>
      </c>
      <c r="J62" s="214">
        <v>2018</v>
      </c>
      <c r="K62" s="214">
        <v>2019</v>
      </c>
      <c r="L62" s="581"/>
      <c r="M62" s="211"/>
      <c r="N62" s="211"/>
      <c r="O62" s="578"/>
      <c r="P62" s="579"/>
    </row>
    <row r="63" spans="1:16">
      <c r="A63" s="125"/>
      <c r="B63" s="11"/>
      <c r="C63" s="114"/>
      <c r="D63" s="605"/>
      <c r="E63" s="606"/>
      <c r="F63" s="607"/>
      <c r="G63" s="184"/>
      <c r="H63" s="185"/>
      <c r="I63" s="186"/>
      <c r="J63" s="187"/>
      <c r="K63" s="290"/>
      <c r="L63" s="294" t="str">
        <f>IF(I63+J63+K63=0,"",AVERAGE(I63,J63,K63))</f>
        <v/>
      </c>
      <c r="M63" s="211"/>
      <c r="N63" s="114"/>
      <c r="O63" s="133"/>
      <c r="P63" s="146"/>
    </row>
    <row r="64" spans="1:16">
      <c r="A64" s="125"/>
      <c r="B64" s="11"/>
      <c r="C64" s="114"/>
      <c r="D64" s="201"/>
      <c r="E64" s="202"/>
      <c r="F64" s="203"/>
      <c r="G64" s="204"/>
      <c r="H64" s="205"/>
      <c r="I64" s="206"/>
      <c r="J64" s="207"/>
      <c r="K64" s="291"/>
      <c r="L64" s="294"/>
      <c r="M64" s="211"/>
      <c r="N64" s="114"/>
      <c r="O64" s="142"/>
      <c r="P64" s="173"/>
    </row>
    <row r="65" spans="1:16">
      <c r="A65" s="125"/>
      <c r="B65" s="11"/>
      <c r="C65" s="114"/>
      <c r="D65" s="201"/>
      <c r="E65" s="202"/>
      <c r="F65" s="203"/>
      <c r="G65" s="204"/>
      <c r="H65" s="205"/>
      <c r="I65" s="206"/>
      <c r="J65" s="207"/>
      <c r="K65" s="291"/>
      <c r="L65" s="294"/>
      <c r="M65" s="211"/>
      <c r="N65" s="114"/>
      <c r="O65" s="142"/>
      <c r="P65" s="173"/>
    </row>
    <row r="66" spans="1:16">
      <c r="A66" s="125"/>
      <c r="B66" s="11"/>
      <c r="C66" s="114"/>
      <c r="D66" s="201"/>
      <c r="E66" s="202"/>
      <c r="F66" s="203"/>
      <c r="G66" s="204"/>
      <c r="H66" s="205"/>
      <c r="I66" s="206"/>
      <c r="J66" s="207"/>
      <c r="K66" s="291"/>
      <c r="L66" s="294"/>
      <c r="M66" s="211"/>
      <c r="N66" s="114"/>
      <c r="O66" s="142"/>
      <c r="P66" s="173"/>
    </row>
    <row r="67" spans="1:16">
      <c r="A67" s="125"/>
      <c r="B67" s="11"/>
      <c r="C67" s="114"/>
      <c r="D67" s="608"/>
      <c r="E67" s="609"/>
      <c r="F67" s="610"/>
      <c r="G67" s="188"/>
      <c r="H67" s="189"/>
      <c r="I67" s="190"/>
      <c r="J67" s="191"/>
      <c r="K67" s="292"/>
      <c r="L67" s="294" t="str">
        <f>IF(I67+J67+K67=0,"",AVERAGE(I67,J67,K67))</f>
        <v/>
      </c>
      <c r="M67" s="211"/>
      <c r="N67" s="114"/>
      <c r="O67" s="139"/>
      <c r="P67" s="153"/>
    </row>
    <row r="68" spans="1:16">
      <c r="A68" s="212"/>
      <c r="B68" s="11"/>
      <c r="C68" s="114"/>
      <c r="D68" s="611"/>
      <c r="E68" s="612"/>
      <c r="F68" s="613"/>
      <c r="G68" s="192"/>
      <c r="H68" s="193"/>
      <c r="I68" s="194"/>
      <c r="J68" s="195"/>
      <c r="K68" s="293"/>
      <c r="L68" s="295" t="str">
        <f>IF(I68+J68+K68=0,"",AVERAGE(I68,J68,K68))</f>
        <v/>
      </c>
      <c r="M68" s="211"/>
      <c r="N68" s="114"/>
      <c r="O68" s="140"/>
      <c r="P68" s="154"/>
    </row>
    <row r="69" spans="1:16">
      <c r="A69" s="212"/>
      <c r="B69" s="11"/>
      <c r="C69" s="114"/>
      <c r="D69" s="114"/>
      <c r="E69" s="114"/>
      <c r="F69" s="114"/>
      <c r="G69" s="114"/>
      <c r="H69" s="114"/>
      <c r="I69" s="114"/>
      <c r="J69" s="114"/>
      <c r="K69" s="114"/>
      <c r="L69" s="300"/>
      <c r="M69" s="114"/>
      <c r="N69" s="114"/>
      <c r="O69" s="114"/>
      <c r="P69" s="316"/>
    </row>
    <row r="70" spans="1:16" ht="14.45" thickBot="1">
      <c r="A70" s="324"/>
      <c r="B70" s="209"/>
      <c r="C70" s="23"/>
      <c r="D70" s="23"/>
      <c r="E70" s="23"/>
      <c r="F70" s="23"/>
      <c r="G70" s="23"/>
      <c r="H70" s="23"/>
      <c r="I70" s="23"/>
      <c r="J70" s="23"/>
      <c r="K70" s="23"/>
      <c r="L70" s="23"/>
      <c r="M70" s="23"/>
      <c r="N70" s="23"/>
      <c r="O70" s="23"/>
      <c r="P70" s="215"/>
    </row>
    <row r="71" spans="1:16" ht="14.45" thickBot="1">
      <c r="A71" s="79" t="s">
        <v>51</v>
      </c>
      <c r="B71" s="21" t="s">
        <v>196</v>
      </c>
      <c r="C71" s="62"/>
      <c r="D71" s="3"/>
      <c r="E71" s="3"/>
      <c r="F71" s="159"/>
      <c r="G71" s="62"/>
      <c r="H71" s="357" t="s">
        <v>197</v>
      </c>
      <c r="I71" s="62"/>
      <c r="J71" s="62"/>
      <c r="K71" s="62"/>
      <c r="L71" s="62"/>
      <c r="M71" s="398">
        <v>2</v>
      </c>
      <c r="N71" s="147"/>
      <c r="O71" s="132">
        <f>IF(AND(I80="Yes",I81="Yes"),2,IF(AND(I80="Yes",I81="No"),1,0))</f>
        <v>0</v>
      </c>
      <c r="P71" s="132">
        <f>IF(AND(J80="Yes",J81="Yes"),2,IF(AND(J80="Yes",J81="No"),1,0))</f>
        <v>0</v>
      </c>
    </row>
    <row r="72" spans="1:16">
      <c r="A72" s="80"/>
      <c r="B72" s="23"/>
      <c r="C72" s="23"/>
      <c r="D72" s="23"/>
      <c r="E72" s="597" t="s">
        <v>198</v>
      </c>
      <c r="F72" s="597" t="s">
        <v>199</v>
      </c>
      <c r="G72" s="615" t="s">
        <v>200</v>
      </c>
      <c r="H72" s="615"/>
      <c r="I72" s="615"/>
      <c r="J72" s="615"/>
      <c r="K72" s="615"/>
      <c r="L72" s="615"/>
      <c r="M72" s="615"/>
      <c r="N72" s="615"/>
      <c r="O72" s="23"/>
      <c r="P72" s="216"/>
    </row>
    <row r="73" spans="1:16">
      <c r="A73" s="217"/>
      <c r="B73" s="616" t="s">
        <v>201</v>
      </c>
      <c r="C73" s="616"/>
      <c r="D73" s="616"/>
      <c r="E73" s="614"/>
      <c r="F73" s="614"/>
      <c r="G73" s="617" t="s">
        <v>202</v>
      </c>
      <c r="H73" s="617"/>
      <c r="I73" s="617"/>
      <c r="J73" s="617"/>
      <c r="K73" s="617"/>
      <c r="L73" s="617"/>
      <c r="M73" s="617"/>
      <c r="N73" s="617"/>
      <c r="O73" s="597" t="s">
        <v>203</v>
      </c>
      <c r="P73" s="598"/>
    </row>
    <row r="74" spans="1:16">
      <c r="A74" s="217"/>
      <c r="B74" s="599" t="s">
        <v>204</v>
      </c>
      <c r="C74" s="599"/>
      <c r="D74" s="599"/>
      <c r="E74" s="464">
        <v>3000</v>
      </c>
      <c r="F74" s="464">
        <v>6000</v>
      </c>
      <c r="G74" s="600">
        <v>15000</v>
      </c>
      <c r="H74" s="600"/>
      <c r="I74" s="600"/>
      <c r="J74" s="600"/>
      <c r="K74" s="600"/>
      <c r="L74" s="600"/>
      <c r="M74" s="600"/>
      <c r="N74" s="600"/>
      <c r="O74" s="600">
        <v>20000</v>
      </c>
      <c r="P74" s="601"/>
    </row>
    <row r="75" spans="1:16">
      <c r="A75" s="217"/>
      <c r="B75" s="602" t="s">
        <v>205</v>
      </c>
      <c r="C75" s="602"/>
      <c r="D75" s="602"/>
      <c r="E75" s="465">
        <v>4500</v>
      </c>
      <c r="F75" s="465">
        <v>9000</v>
      </c>
      <c r="G75" s="603">
        <v>22500</v>
      </c>
      <c r="H75" s="603"/>
      <c r="I75" s="603"/>
      <c r="J75" s="603"/>
      <c r="K75" s="603"/>
      <c r="L75" s="603"/>
      <c r="M75" s="603"/>
      <c r="N75" s="603"/>
      <c r="O75" s="603">
        <v>30000</v>
      </c>
      <c r="P75" s="604"/>
    </row>
    <row r="76" spans="1:16">
      <c r="A76" s="217"/>
      <c r="B76" s="218"/>
      <c r="C76" s="23"/>
      <c r="D76" s="23"/>
      <c r="E76" s="23"/>
      <c r="F76" s="23"/>
      <c r="G76" s="23"/>
      <c r="H76" s="23"/>
      <c r="I76" s="23"/>
      <c r="J76" s="23"/>
      <c r="K76" s="214"/>
      <c r="L76" s="214"/>
      <c r="M76" s="23"/>
      <c r="N76" s="23"/>
      <c r="O76" s="23"/>
      <c r="P76" s="215"/>
    </row>
    <row r="77" spans="1:16">
      <c r="A77" s="80"/>
      <c r="B77" s="24" t="s">
        <v>206</v>
      </c>
      <c r="C77" s="23"/>
      <c r="D77" s="23"/>
      <c r="E77" s="25"/>
      <c r="F77" s="25"/>
      <c r="G77" s="25"/>
      <c r="H77" s="23"/>
      <c r="I77" s="196"/>
      <c r="J77" s="197"/>
      <c r="K77" s="23"/>
      <c r="L77" s="3" t="s">
        <v>207</v>
      </c>
      <c r="M77" s="3"/>
      <c r="N77" s="622"/>
      <c r="O77" s="623"/>
      <c r="P77" s="624"/>
    </row>
    <row r="78" spans="1:16">
      <c r="A78" s="324"/>
      <c r="B78" s="209" t="s">
        <v>208</v>
      </c>
      <c r="C78" s="23"/>
      <c r="D78" s="23"/>
      <c r="E78" s="23"/>
      <c r="F78" s="23"/>
      <c r="G78" s="23"/>
      <c r="H78" s="219" t="str">
        <f>IF(I78&lt;I77,"Threshold not met!","")</f>
        <v/>
      </c>
      <c r="I78" s="198"/>
      <c r="J78" s="199"/>
      <c r="K78" s="26" t="str">
        <f>IF(J78&lt;J77,"Threshold not met!","")</f>
        <v/>
      </c>
      <c r="L78" s="3" t="s">
        <v>209</v>
      </c>
      <c r="M78" s="3"/>
      <c r="N78" s="622"/>
      <c r="O78" s="623"/>
      <c r="P78" s="624"/>
    </row>
    <row r="79" spans="1:16">
      <c r="A79" s="324"/>
      <c r="B79" s="209"/>
      <c r="C79" s="23"/>
      <c r="D79" s="23"/>
      <c r="E79" s="23"/>
      <c r="F79" s="23"/>
      <c r="G79" s="23"/>
      <c r="H79" s="23"/>
      <c r="I79" s="23"/>
      <c r="J79" s="23"/>
      <c r="K79" s="23"/>
      <c r="L79" s="357" t="s">
        <v>210</v>
      </c>
      <c r="M79" s="3"/>
      <c r="N79" s="622"/>
      <c r="O79" s="623"/>
      <c r="P79" s="624"/>
    </row>
    <row r="80" spans="1:16">
      <c r="A80" s="80"/>
      <c r="B80" s="220" t="s">
        <v>94</v>
      </c>
      <c r="C80" s="3" t="s">
        <v>211</v>
      </c>
      <c r="D80" s="15"/>
      <c r="E80" s="15"/>
      <c r="F80" s="15"/>
      <c r="G80" s="15"/>
      <c r="H80" s="221" t="s">
        <v>94</v>
      </c>
      <c r="I80" s="27" t="str">
        <f>IF(OR(I77="",I78=""),"",IF(I78&gt;=I77,"Yes","No"))</f>
        <v/>
      </c>
      <c r="J80" s="27" t="str">
        <f>IF(OR(J77="",J78=""),"",IF(J78&gt;=J77,"Yes","No"))</f>
        <v/>
      </c>
      <c r="K80" s="23"/>
      <c r="L80" s="357" t="s">
        <v>212</v>
      </c>
      <c r="M80" s="3"/>
      <c r="N80" s="622"/>
      <c r="O80" s="623"/>
      <c r="P80" s="624"/>
    </row>
    <row r="81" spans="1:18">
      <c r="A81" s="222" t="s">
        <v>160</v>
      </c>
      <c r="B81" s="220" t="s">
        <v>113</v>
      </c>
      <c r="C81" s="3" t="s">
        <v>213</v>
      </c>
      <c r="D81" s="213"/>
      <c r="E81" s="213"/>
      <c r="F81" s="213"/>
      <c r="G81" s="23"/>
      <c r="H81" s="221" t="s">
        <v>113</v>
      </c>
      <c r="I81" s="200" t="str">
        <f>IF(I82&gt;=50%,"Yes","No")</f>
        <v>No</v>
      </c>
      <c r="J81" s="200" t="str">
        <f>IF(J82&gt;=50%,"Yes","No")</f>
        <v>No</v>
      </c>
      <c r="K81" s="23"/>
      <c r="L81" s="23"/>
      <c r="M81" s="23"/>
      <c r="N81" s="23"/>
      <c r="O81" s="23"/>
      <c r="P81" s="215"/>
      <c r="Q81" s="22"/>
      <c r="R81" s="22"/>
    </row>
    <row r="82" spans="1:18">
      <c r="A82" s="80"/>
      <c r="B82" s="20"/>
      <c r="C82" s="209" t="s">
        <v>214</v>
      </c>
      <c r="D82" s="213"/>
      <c r="E82" s="213"/>
      <c r="F82" s="213"/>
      <c r="G82" s="223"/>
      <c r="H82" s="23"/>
      <c r="I82" s="28">
        <f>IF(I78="",0,(I78/I77) - 1)</f>
        <v>0</v>
      </c>
      <c r="J82" s="28">
        <f>IF(J78="",0,(J78/J77) - 1)</f>
        <v>0</v>
      </c>
      <c r="K82" s="23"/>
      <c r="L82" s="3" t="s">
        <v>215</v>
      </c>
      <c r="M82" s="3"/>
      <c r="N82" s="622"/>
      <c r="O82" s="623"/>
      <c r="P82" s="624"/>
    </row>
    <row r="83" spans="1:18" ht="14.45" thickBot="1">
      <c r="A83" s="115"/>
      <c r="B83" s="116"/>
      <c r="C83" s="116"/>
      <c r="D83" s="116"/>
      <c r="E83" s="116"/>
      <c r="F83" s="116"/>
      <c r="G83" s="116"/>
      <c r="H83" s="116"/>
      <c r="I83" s="116"/>
      <c r="J83" s="116"/>
      <c r="K83" s="116"/>
      <c r="L83" s="116"/>
      <c r="M83" s="116"/>
      <c r="N83" s="116"/>
      <c r="O83" s="116"/>
      <c r="P83" s="118"/>
    </row>
    <row r="84" spans="1:18" ht="14.45" thickBot="1"/>
    <row r="85" spans="1:18" ht="14.45" thickBot="1">
      <c r="A85" s="69" t="s">
        <v>216</v>
      </c>
      <c r="B85" s="70" t="s">
        <v>217</v>
      </c>
      <c r="C85" s="327"/>
      <c r="D85" s="237"/>
      <c r="E85" s="237"/>
      <c r="F85" s="327"/>
      <c r="G85" s="327"/>
      <c r="H85" s="327"/>
      <c r="I85" s="238"/>
      <c r="J85" s="238"/>
      <c r="K85" s="239"/>
      <c r="L85" s="239"/>
      <c r="M85" s="143">
        <v>7</v>
      </c>
      <c r="N85" s="387"/>
      <c r="O85" s="224">
        <f>O101+O106</f>
        <v>0</v>
      </c>
      <c r="P85" s="132">
        <f>P101+P106</f>
        <v>0</v>
      </c>
    </row>
    <row r="86" spans="1:18">
      <c r="A86" s="240"/>
      <c r="B86" s="114"/>
      <c r="C86" s="19"/>
      <c r="D86" s="19"/>
      <c r="E86" s="3"/>
      <c r="F86" s="19"/>
      <c r="G86" s="19"/>
      <c r="H86" s="19"/>
      <c r="I86" s="19"/>
      <c r="J86" s="19"/>
      <c r="K86" s="19"/>
      <c r="L86" s="19"/>
      <c r="M86" s="19"/>
      <c r="N86" s="19"/>
      <c r="O86" s="19"/>
      <c r="P86" s="179"/>
    </row>
    <row r="87" spans="1:18" ht="15.75" customHeight="1">
      <c r="A87" s="240"/>
      <c r="B87" s="567" t="s">
        <v>218</v>
      </c>
      <c r="C87" s="567"/>
      <c r="D87" s="567"/>
      <c r="E87" s="567"/>
      <c r="F87" s="567"/>
      <c r="G87" s="567"/>
      <c r="H87" s="567"/>
      <c r="I87" s="567"/>
      <c r="J87" s="567"/>
      <c r="K87" s="567"/>
      <c r="L87" s="567"/>
      <c r="M87" s="567"/>
      <c r="N87" s="567"/>
      <c r="O87" s="567"/>
      <c r="P87" s="625"/>
    </row>
    <row r="88" spans="1:18">
      <c r="A88" s="240"/>
      <c r="B88" s="19" t="s">
        <v>219</v>
      </c>
      <c r="C88" s="19"/>
      <c r="D88" s="19"/>
      <c r="E88" s="19"/>
      <c r="F88" s="19"/>
      <c r="G88" s="19"/>
      <c r="H88" s="19"/>
      <c r="I88" s="19"/>
      <c r="J88" s="19"/>
      <c r="K88" s="225" t="s">
        <v>2</v>
      </c>
      <c r="L88" s="225" t="s">
        <v>2</v>
      </c>
      <c r="M88" s="114"/>
      <c r="N88" s="226"/>
      <c r="O88" s="114"/>
      <c r="P88" s="241"/>
    </row>
    <row r="89" spans="1:18">
      <c r="A89" s="328"/>
      <c r="B89" s="242" t="s">
        <v>55</v>
      </c>
      <c r="C89" s="570" t="s">
        <v>220</v>
      </c>
      <c r="D89" s="570"/>
      <c r="E89" s="570"/>
      <c r="F89" s="570"/>
      <c r="G89" s="570"/>
      <c r="H89" s="570"/>
      <c r="I89" s="570"/>
      <c r="J89" s="242" t="s">
        <v>55</v>
      </c>
      <c r="K89" s="227"/>
      <c r="L89" s="228"/>
      <c r="M89" s="626" t="s">
        <v>221</v>
      </c>
      <c r="N89" s="627"/>
      <c r="O89" s="627"/>
      <c r="P89" s="628"/>
    </row>
    <row r="90" spans="1:18">
      <c r="A90" s="243"/>
      <c r="B90" s="172"/>
      <c r="C90" s="570"/>
      <c r="D90" s="570"/>
      <c r="E90" s="570"/>
      <c r="F90" s="570"/>
      <c r="G90" s="570"/>
      <c r="H90" s="570"/>
      <c r="I90" s="570"/>
      <c r="J90" s="114"/>
      <c r="K90" s="302"/>
      <c r="L90" s="302"/>
      <c r="M90" s="114"/>
      <c r="N90" s="114"/>
      <c r="O90" s="114"/>
      <c r="P90" s="316"/>
    </row>
    <row r="91" spans="1:18">
      <c r="A91" s="240"/>
      <c r="B91" s="172" t="s">
        <v>58</v>
      </c>
      <c r="C91" s="618" t="s">
        <v>222</v>
      </c>
      <c r="D91" s="618"/>
      <c r="E91" s="618"/>
      <c r="F91" s="618"/>
      <c r="G91" s="618"/>
      <c r="H91" s="62"/>
      <c r="I91" s="62"/>
      <c r="J91" s="172" t="s">
        <v>58</v>
      </c>
      <c r="K91" s="229"/>
      <c r="L91" s="230"/>
      <c r="M91" s="629" t="s">
        <v>221</v>
      </c>
      <c r="N91" s="630"/>
      <c r="O91" s="630"/>
      <c r="P91" s="631"/>
    </row>
    <row r="92" spans="1:18" ht="24.75" customHeight="1">
      <c r="A92" s="329"/>
      <c r="B92" s="172" t="s">
        <v>61</v>
      </c>
      <c r="C92" s="618" t="s">
        <v>223</v>
      </c>
      <c r="D92" s="618"/>
      <c r="E92" s="618"/>
      <c r="F92" s="618"/>
      <c r="G92" s="618"/>
      <c r="H92" s="618"/>
      <c r="I92" s="618"/>
      <c r="J92" s="172" t="s">
        <v>61</v>
      </c>
      <c r="K92" s="232"/>
      <c r="L92" s="233"/>
      <c r="M92" s="619" t="s">
        <v>221</v>
      </c>
      <c r="N92" s="620"/>
      <c r="O92" s="620"/>
      <c r="P92" s="621"/>
    </row>
    <row r="93" spans="1:18">
      <c r="A93" s="243"/>
      <c r="B93" s="172"/>
      <c r="C93" s="30"/>
      <c r="D93" s="30"/>
      <c r="E93" s="30"/>
      <c r="F93" s="30"/>
      <c r="G93" s="30"/>
      <c r="H93" s="30"/>
      <c r="I93" s="30"/>
      <c r="J93" s="172" t="s">
        <v>224</v>
      </c>
      <c r="K93" s="330"/>
      <c r="L93" s="331"/>
      <c r="M93" s="231"/>
      <c r="N93" s="231"/>
      <c r="O93" s="231"/>
      <c r="P93" s="244"/>
    </row>
    <row r="94" spans="1:18">
      <c r="A94" s="329"/>
      <c r="B94" s="172" t="s">
        <v>64</v>
      </c>
      <c r="C94" s="231" t="s">
        <v>225</v>
      </c>
      <c r="D94" s="231"/>
      <c r="E94" s="231"/>
      <c r="F94" s="231"/>
      <c r="G94" s="231"/>
      <c r="H94" s="231"/>
      <c r="I94" s="312"/>
      <c r="J94" s="172" t="s">
        <v>64</v>
      </c>
      <c r="K94" s="234"/>
      <c r="L94" s="235"/>
      <c r="M94" s="626" t="s">
        <v>221</v>
      </c>
      <c r="N94" s="627"/>
      <c r="O94" s="627"/>
      <c r="P94" s="628"/>
    </row>
    <row r="95" spans="1:18">
      <c r="A95" s="329"/>
      <c r="B95" s="245" t="s">
        <v>226</v>
      </c>
      <c r="C95" s="231"/>
      <c r="D95" s="231"/>
      <c r="E95" s="231"/>
      <c r="F95" s="231"/>
      <c r="G95" s="231"/>
      <c r="H95" s="231"/>
      <c r="I95" s="312"/>
      <c r="J95" s="172"/>
      <c r="K95" s="312"/>
      <c r="L95" s="312"/>
      <c r="M95" s="312"/>
      <c r="N95" s="312"/>
      <c r="O95" s="312"/>
      <c r="P95" s="332"/>
    </row>
    <row r="96" spans="1:18">
      <c r="A96" s="329"/>
      <c r="B96" s="172" t="s">
        <v>67</v>
      </c>
      <c r="C96" s="3" t="s">
        <v>227</v>
      </c>
      <c r="D96" s="3"/>
      <c r="E96" s="3"/>
      <c r="F96" s="3"/>
      <c r="G96" s="3"/>
      <c r="H96" s="3"/>
      <c r="I96" s="312"/>
      <c r="J96" s="172" t="s">
        <v>67</v>
      </c>
      <c r="K96" s="232"/>
      <c r="L96" s="233"/>
      <c r="M96" s="679" t="s">
        <v>221</v>
      </c>
      <c r="N96" s="680"/>
      <c r="O96" s="680"/>
      <c r="P96" s="681"/>
    </row>
    <row r="97" spans="1:16" ht="15" customHeight="1">
      <c r="A97" s="329"/>
      <c r="B97" s="172" t="s">
        <v>103</v>
      </c>
      <c r="C97" s="3" t="s">
        <v>228</v>
      </c>
      <c r="D97" s="231"/>
      <c r="E97" s="231"/>
      <c r="F97" s="231"/>
      <c r="G97" s="231"/>
      <c r="H97" s="312"/>
      <c r="I97" s="312"/>
      <c r="J97" s="172" t="s">
        <v>103</v>
      </c>
      <c r="K97" s="232"/>
      <c r="L97" s="233"/>
      <c r="M97" s="679" t="s">
        <v>221</v>
      </c>
      <c r="N97" s="680"/>
      <c r="O97" s="680"/>
      <c r="P97" s="681"/>
    </row>
    <row r="98" spans="1:16" ht="15" customHeight="1">
      <c r="A98" s="329"/>
      <c r="B98" s="172" t="s">
        <v>229</v>
      </c>
      <c r="C98" s="618" t="s">
        <v>230</v>
      </c>
      <c r="D98" s="618"/>
      <c r="E98" s="618"/>
      <c r="F98" s="618"/>
      <c r="G98" s="618"/>
      <c r="H98" s="618"/>
      <c r="I98" s="618"/>
      <c r="J98" s="172" t="s">
        <v>229</v>
      </c>
      <c r="K98" s="232"/>
      <c r="L98" s="233"/>
      <c r="M98" s="619" t="s">
        <v>221</v>
      </c>
      <c r="N98" s="620"/>
      <c r="O98" s="620"/>
      <c r="P98" s="621"/>
    </row>
    <row r="99" spans="1:16">
      <c r="A99" s="243"/>
      <c r="B99" s="172"/>
      <c r="C99" s="570"/>
      <c r="D99" s="570"/>
      <c r="E99" s="570"/>
      <c r="F99" s="570"/>
      <c r="G99" s="570"/>
      <c r="H99" s="570"/>
      <c r="I99" s="570"/>
      <c r="J99" s="114"/>
      <c r="K99" s="302"/>
      <c r="L99" s="302"/>
      <c r="M99" s="114"/>
      <c r="N99" s="114"/>
      <c r="O99" s="114"/>
      <c r="P99" s="316"/>
    </row>
    <row r="100" spans="1:16">
      <c r="A100" s="333"/>
      <c r="B100" s="172"/>
      <c r="C100" s="231"/>
      <c r="D100" s="334"/>
      <c r="E100" s="334"/>
      <c r="F100" s="334"/>
      <c r="G100" s="334"/>
      <c r="H100" s="334"/>
      <c r="I100" s="334"/>
      <c r="J100" s="334"/>
      <c r="K100" s="357"/>
      <c r="L100" s="334"/>
      <c r="M100" s="246"/>
      <c r="N100" s="246"/>
      <c r="O100" s="246"/>
      <c r="P100" s="247"/>
    </row>
    <row r="101" spans="1:16" ht="27.75" customHeight="1">
      <c r="A101" s="79" t="s">
        <v>50</v>
      </c>
      <c r="B101" s="248" t="s">
        <v>231</v>
      </c>
      <c r="C101" s="334"/>
      <c r="D101" s="334"/>
      <c r="E101" s="334"/>
      <c r="F101" s="334"/>
      <c r="G101" s="334"/>
      <c r="H101" s="442"/>
      <c r="I101" s="660" t="s">
        <v>232</v>
      </c>
      <c r="J101" s="660"/>
      <c r="K101" s="660"/>
      <c r="L101" s="660"/>
      <c r="M101" s="398">
        <v>5</v>
      </c>
      <c r="N101" s="218" t="s">
        <v>50</v>
      </c>
      <c r="O101" s="297"/>
      <c r="P101" s="164"/>
    </row>
    <row r="102" spans="1:16" ht="22.5" customHeight="1">
      <c r="A102" s="249"/>
      <c r="B102" s="48" t="s">
        <v>94</v>
      </c>
      <c r="C102" s="570" t="s">
        <v>233</v>
      </c>
      <c r="D102" s="570"/>
      <c r="E102" s="570"/>
      <c r="F102" s="570"/>
      <c r="G102" s="570"/>
      <c r="H102" s="570"/>
      <c r="I102" s="570"/>
      <c r="J102" s="570"/>
      <c r="K102" s="570"/>
      <c r="L102" s="570"/>
      <c r="M102" s="250">
        <v>3</v>
      </c>
      <c r="N102" s="163" t="s">
        <v>94</v>
      </c>
      <c r="O102" s="296"/>
      <c r="P102" s="164"/>
    </row>
    <row r="103" spans="1:16">
      <c r="A103" s="249"/>
      <c r="B103" s="48" t="s">
        <v>113</v>
      </c>
      <c r="C103" s="251" t="s">
        <v>234</v>
      </c>
      <c r="D103" s="251"/>
      <c r="E103" s="251"/>
      <c r="F103" s="251"/>
      <c r="G103" s="251"/>
      <c r="H103" s="251"/>
      <c r="I103" s="251"/>
      <c r="J103" s="14" t="s">
        <v>235</v>
      </c>
      <c r="K103" s="312"/>
      <c r="L103" s="137"/>
      <c r="M103" s="36">
        <v>2</v>
      </c>
      <c r="N103" s="166" t="s">
        <v>113</v>
      </c>
      <c r="O103" s="135"/>
      <c r="P103" s="168"/>
    </row>
    <row r="104" spans="1:16">
      <c r="A104" s="249"/>
      <c r="B104" s="48"/>
      <c r="C104" s="618" t="s">
        <v>236</v>
      </c>
      <c r="D104" s="618"/>
      <c r="E104" s="618"/>
      <c r="F104" s="618"/>
      <c r="G104" s="618"/>
      <c r="H104" s="618"/>
      <c r="I104" s="252"/>
      <c r="J104" s="14" t="s">
        <v>237</v>
      </c>
      <c r="K104" s="253"/>
      <c r="L104" s="137"/>
      <c r="M104" s="31"/>
      <c r="N104" s="250"/>
      <c r="O104" s="250"/>
      <c r="P104" s="254"/>
    </row>
    <row r="105" spans="1:16">
      <c r="A105" s="249"/>
      <c r="B105" s="255"/>
      <c r="C105" s="618"/>
      <c r="D105" s="618"/>
      <c r="E105" s="618"/>
      <c r="F105" s="618"/>
      <c r="G105" s="618"/>
      <c r="H105" s="618"/>
      <c r="I105" s="334"/>
      <c r="J105" s="14" t="s">
        <v>238</v>
      </c>
      <c r="K105" s="312"/>
      <c r="L105" s="137"/>
      <c r="M105" s="32"/>
      <c r="N105" s="334"/>
      <c r="O105" s="334"/>
      <c r="P105" s="335"/>
    </row>
    <row r="106" spans="1:16">
      <c r="A106" s="79" t="s">
        <v>51</v>
      </c>
      <c r="B106" s="248" t="s">
        <v>239</v>
      </c>
      <c r="C106" s="334"/>
      <c r="D106" s="312"/>
      <c r="E106" s="334"/>
      <c r="F106" s="256"/>
      <c r="G106" s="334"/>
      <c r="H106" s="334"/>
      <c r="I106" s="334"/>
      <c r="J106" s="334"/>
      <c r="K106" s="257"/>
      <c r="L106" s="5" t="str">
        <f>IF(OR($O106=$M106,$O106=0,$O106=""),"","* * Check Score! * *")</f>
        <v/>
      </c>
      <c r="M106" s="398">
        <v>2</v>
      </c>
      <c r="N106" s="218" t="s">
        <v>51</v>
      </c>
      <c r="O106" s="137"/>
      <c r="P106" s="178"/>
    </row>
    <row r="107" spans="1:16">
      <c r="A107" s="79"/>
      <c r="B107" s="62"/>
      <c r="C107" s="3" t="s">
        <v>240</v>
      </c>
      <c r="D107" s="3"/>
      <c r="E107" s="3"/>
      <c r="F107" s="6"/>
      <c r="G107" s="62"/>
      <c r="H107" s="231"/>
      <c r="I107" s="62"/>
      <c r="J107" s="137"/>
      <c r="K107" s="357"/>
      <c r="L107" s="62"/>
      <c r="M107" s="62"/>
      <c r="N107" s="62"/>
      <c r="O107" s="62"/>
      <c r="P107" s="321"/>
    </row>
    <row r="108" spans="1:16">
      <c r="A108" s="431"/>
      <c r="B108" s="147" t="s">
        <v>168</v>
      </c>
      <c r="C108" s="3" t="s">
        <v>241</v>
      </c>
      <c r="D108" s="62"/>
      <c r="E108" s="62"/>
      <c r="F108" s="62"/>
      <c r="G108" s="62"/>
      <c r="H108" s="62"/>
      <c r="I108" s="62"/>
      <c r="J108" s="650"/>
      <c r="K108" s="651"/>
      <c r="L108" s="651"/>
      <c r="M108" s="651"/>
      <c r="N108" s="651"/>
      <c r="O108" s="651"/>
      <c r="P108" s="652"/>
    </row>
    <row r="109" spans="1:16">
      <c r="A109" s="431"/>
      <c r="B109" s="463" t="s">
        <v>170</v>
      </c>
      <c r="C109" s="14" t="s">
        <v>242</v>
      </c>
      <c r="D109" s="62"/>
      <c r="E109" s="62"/>
      <c r="F109" s="62"/>
      <c r="G109" s="62"/>
      <c r="H109" s="62"/>
      <c r="I109" s="258" t="str">
        <f>IF($J$211="Government", "Additional documentation required - see QAP.","")</f>
        <v/>
      </c>
      <c r="J109" s="653" t="s">
        <v>243</v>
      </c>
      <c r="K109" s="654"/>
      <c r="L109" s="655"/>
      <c r="M109" s="62"/>
      <c r="N109" s="62"/>
      <c r="O109" s="62"/>
      <c r="P109" s="321"/>
    </row>
    <row r="110" spans="1:16">
      <c r="A110" s="336"/>
      <c r="B110" s="463" t="s">
        <v>244</v>
      </c>
      <c r="C110" s="14" t="s">
        <v>245</v>
      </c>
      <c r="D110" s="312"/>
      <c r="E110" s="312"/>
      <c r="F110" s="312"/>
      <c r="G110" s="312"/>
      <c r="H110" s="312"/>
      <c r="I110" s="312"/>
      <c r="J110" s="133"/>
      <c r="K110" s="656" t="s">
        <v>246</v>
      </c>
      <c r="L110" s="657"/>
      <c r="M110" s="657"/>
      <c r="N110" s="657"/>
      <c r="O110" s="337"/>
      <c r="P110" s="321"/>
    </row>
    <row r="111" spans="1:16">
      <c r="A111" s="336"/>
      <c r="B111" s="172" t="s">
        <v>247</v>
      </c>
      <c r="C111" s="14" t="s">
        <v>248</v>
      </c>
      <c r="D111" s="312"/>
      <c r="E111" s="312"/>
      <c r="F111" s="312"/>
      <c r="G111" s="312"/>
      <c r="H111" s="312"/>
      <c r="I111" s="312"/>
      <c r="J111" s="139"/>
      <c r="K111" s="656"/>
      <c r="L111" s="657"/>
      <c r="M111" s="657"/>
      <c r="N111" s="657"/>
      <c r="O111" s="236"/>
      <c r="P111" s="259" t="s">
        <v>249</v>
      </c>
    </row>
    <row r="112" spans="1:16" ht="21" customHeight="1">
      <c r="A112" s="336"/>
      <c r="B112" s="172" t="s">
        <v>250</v>
      </c>
      <c r="C112" s="618" t="s">
        <v>251</v>
      </c>
      <c r="D112" s="618"/>
      <c r="E112" s="618"/>
      <c r="F112" s="618"/>
      <c r="G112" s="618"/>
      <c r="H112" s="618"/>
      <c r="I112" s="661"/>
      <c r="J112" s="140"/>
      <c r="K112" s="334"/>
      <c r="L112" s="663" t="s">
        <v>252</v>
      </c>
      <c r="M112" s="663"/>
      <c r="N112" s="664"/>
      <c r="O112" s="658"/>
      <c r="P112" s="659"/>
    </row>
    <row r="113" spans="1:16">
      <c r="A113" s="336"/>
      <c r="B113" s="334"/>
      <c r="C113" s="334"/>
      <c r="D113" s="334"/>
      <c r="E113" s="334"/>
      <c r="F113" s="334"/>
      <c r="G113" s="49"/>
      <c r="H113" s="334"/>
      <c r="I113" s="334"/>
      <c r="J113" s="334"/>
      <c r="K113" s="334"/>
      <c r="L113" s="338"/>
      <c r="M113" s="334"/>
      <c r="N113" s="443"/>
      <c r="O113" s="260"/>
      <c r="P113" s="261"/>
    </row>
    <row r="114" spans="1:16" ht="21.75" customHeight="1">
      <c r="A114" s="632" t="s">
        <v>253</v>
      </c>
      <c r="B114" s="635" t="s">
        <v>254</v>
      </c>
      <c r="C114" s="636"/>
      <c r="D114" s="637"/>
      <c r="E114" s="638"/>
      <c r="F114" s="638"/>
      <c r="G114" s="638"/>
      <c r="H114" s="638"/>
      <c r="I114" s="638"/>
      <c r="J114" s="638"/>
      <c r="K114" s="638"/>
      <c r="L114" s="638"/>
      <c r="M114" s="638"/>
      <c r="N114" s="638"/>
      <c r="O114" s="638"/>
      <c r="P114" s="639"/>
    </row>
    <row r="115" spans="1:16" ht="24.75" customHeight="1">
      <c r="A115" s="633"/>
      <c r="B115" s="640" t="s">
        <v>255</v>
      </c>
      <c r="C115" s="641"/>
      <c r="D115" s="642"/>
      <c r="E115" s="643"/>
      <c r="F115" s="643"/>
      <c r="G115" s="643"/>
      <c r="H115" s="643"/>
      <c r="I115" s="643"/>
      <c r="J115" s="643"/>
      <c r="K115" s="643"/>
      <c r="L115" s="643"/>
      <c r="M115" s="643"/>
      <c r="N115" s="643"/>
      <c r="O115" s="643"/>
      <c r="P115" s="644"/>
    </row>
    <row r="116" spans="1:16" ht="24.75" customHeight="1">
      <c r="A116" s="634"/>
      <c r="B116" s="645" t="s">
        <v>256</v>
      </c>
      <c r="C116" s="646"/>
      <c r="D116" s="647"/>
      <c r="E116" s="648"/>
      <c r="F116" s="648"/>
      <c r="G116" s="648"/>
      <c r="H116" s="648"/>
      <c r="I116" s="648"/>
      <c r="J116" s="648"/>
      <c r="K116" s="648"/>
      <c r="L116" s="648"/>
      <c r="M116" s="648"/>
      <c r="N116" s="648"/>
      <c r="O116" s="648"/>
      <c r="P116" s="649"/>
    </row>
    <row r="117" spans="1:16" ht="21" customHeight="1">
      <c r="A117" s="333"/>
      <c r="B117" s="3" t="s">
        <v>257</v>
      </c>
      <c r="C117" s="334"/>
      <c r="D117" s="334"/>
      <c r="E117" s="334"/>
      <c r="F117" s="334"/>
      <c r="G117" s="672" t="s">
        <v>258</v>
      </c>
      <c r="H117" s="672"/>
      <c r="I117" s="334"/>
      <c r="J117" s="673"/>
      <c r="K117" s="674"/>
      <c r="L117" s="675"/>
      <c r="M117" s="676"/>
      <c r="N117" s="443"/>
      <c r="O117" s="260"/>
      <c r="P117" s="261"/>
    </row>
    <row r="118" spans="1:16">
      <c r="A118" s="125"/>
      <c r="B118" s="114"/>
      <c r="C118" s="3" t="s">
        <v>259</v>
      </c>
      <c r="D118" s="461"/>
      <c r="E118" s="114"/>
      <c r="F118" s="114"/>
      <c r="G118" s="665"/>
      <c r="H118" s="666"/>
      <c r="I118" s="114"/>
      <c r="J118" s="677">
        <f>IF($J117=0,0,$J117/$G$118)</f>
        <v>0</v>
      </c>
      <c r="K118" s="678"/>
      <c r="L118" s="677">
        <f>IF($L117=0,0,$L117/$G$118)</f>
        <v>0</v>
      </c>
      <c r="M118" s="678"/>
      <c r="N118" s="114"/>
      <c r="O118" s="114"/>
      <c r="P118" s="316"/>
    </row>
    <row r="119" spans="1:16" ht="14.45" thickBot="1">
      <c r="A119" s="115"/>
      <c r="B119" s="116"/>
      <c r="C119" s="116"/>
      <c r="D119" s="116"/>
      <c r="E119" s="116"/>
      <c r="F119" s="116"/>
      <c r="G119" s="116"/>
      <c r="H119" s="116"/>
      <c r="I119" s="116"/>
      <c r="J119" s="116"/>
      <c r="K119" s="116"/>
      <c r="L119" s="116"/>
      <c r="M119" s="116"/>
      <c r="N119" s="116"/>
      <c r="O119" s="116"/>
      <c r="P119" s="118"/>
    </row>
    <row r="120" spans="1:16" ht="14.45" thickBot="1"/>
    <row r="121" spans="1:16" ht="14.45" thickBot="1">
      <c r="A121" s="69" t="s">
        <v>260</v>
      </c>
      <c r="B121" s="70" t="s">
        <v>261</v>
      </c>
      <c r="C121" s="327"/>
      <c r="D121" s="237"/>
      <c r="E121" s="237"/>
      <c r="F121" s="327"/>
      <c r="G121" s="72" t="s">
        <v>262</v>
      </c>
      <c r="H121" s="327"/>
      <c r="I121" s="327"/>
      <c r="J121" s="327"/>
      <c r="K121" s="327"/>
      <c r="L121" s="327"/>
      <c r="M121" s="143">
        <v>5</v>
      </c>
      <c r="N121" s="387"/>
      <c r="O121" s="262">
        <f>O123+O132</f>
        <v>0</v>
      </c>
      <c r="P121" s="262">
        <f>P123+P132</f>
        <v>0</v>
      </c>
    </row>
    <row r="122" spans="1:16">
      <c r="A122" s="77"/>
      <c r="B122" s="37"/>
      <c r="C122" s="62"/>
      <c r="D122" s="17"/>
      <c r="E122" s="17"/>
      <c r="F122" s="62"/>
      <c r="G122" s="3"/>
      <c r="H122" s="62"/>
      <c r="I122" s="62"/>
      <c r="J122" s="62"/>
      <c r="K122" s="62"/>
      <c r="L122" s="62"/>
      <c r="M122" s="268"/>
      <c r="N122" s="62"/>
      <c r="O122" s="62"/>
      <c r="P122" s="321"/>
    </row>
    <row r="123" spans="1:16">
      <c r="A123" s="449" t="s">
        <v>50</v>
      </c>
      <c r="B123" s="19" t="s">
        <v>263</v>
      </c>
      <c r="C123" s="62"/>
      <c r="D123" s="17"/>
      <c r="E123" s="17"/>
      <c r="F123" s="62"/>
      <c r="G123" s="255" t="s">
        <v>264</v>
      </c>
      <c r="H123" s="62"/>
      <c r="I123" s="334"/>
      <c r="J123" s="665"/>
      <c r="K123" s="666"/>
      <c r="L123" s="62"/>
      <c r="M123" s="444">
        <v>3</v>
      </c>
      <c r="N123" s="309" t="s">
        <v>50</v>
      </c>
      <c r="O123" s="182"/>
      <c r="P123" s="270"/>
    </row>
    <row r="124" spans="1:16">
      <c r="A124" s="448"/>
      <c r="B124" s="151" t="s">
        <v>240</v>
      </c>
      <c r="C124" s="271"/>
      <c r="D124" s="271"/>
      <c r="E124" s="334"/>
      <c r="F124" s="334"/>
      <c r="G124" s="339"/>
      <c r="H124" s="334"/>
      <c r="I124" s="334"/>
      <c r="J124" s="334"/>
      <c r="K124" s="334"/>
      <c r="L124" s="334"/>
      <c r="M124" s="225"/>
      <c r="N124" s="269"/>
      <c r="O124" s="225" t="s">
        <v>2</v>
      </c>
      <c r="P124" s="272" t="s">
        <v>2</v>
      </c>
    </row>
    <row r="125" spans="1:16" ht="27" customHeight="1">
      <c r="A125" s="448"/>
      <c r="B125" s="273" t="s">
        <v>94</v>
      </c>
      <c r="C125" s="660" t="s">
        <v>265</v>
      </c>
      <c r="D125" s="660"/>
      <c r="E125" s="660"/>
      <c r="F125" s="660"/>
      <c r="G125" s="660"/>
      <c r="H125" s="660"/>
      <c r="I125" s="660"/>
      <c r="J125" s="660"/>
      <c r="K125" s="660"/>
      <c r="L125" s="660"/>
      <c r="M125" s="660"/>
      <c r="N125" s="147" t="s">
        <v>94</v>
      </c>
      <c r="O125" s="133"/>
      <c r="P125" s="146"/>
    </row>
    <row r="126" spans="1:16">
      <c r="A126" s="333"/>
      <c r="B126" s="273" t="s">
        <v>113</v>
      </c>
      <c r="C126" s="12" t="s">
        <v>266</v>
      </c>
      <c r="D126" s="334"/>
      <c r="E126" s="334"/>
      <c r="F126" s="334"/>
      <c r="G126" s="12" t="s">
        <v>267</v>
      </c>
      <c r="H126" s="263"/>
      <c r="I126" s="12" t="s">
        <v>268</v>
      </c>
      <c r="J126" s="334"/>
      <c r="K126" s="334"/>
      <c r="L126" s="231" t="s">
        <v>269</v>
      </c>
      <c r="M126" s="274"/>
      <c r="N126" s="147" t="s">
        <v>113</v>
      </c>
      <c r="O126" s="340"/>
      <c r="P126" s="275"/>
    </row>
    <row r="127" spans="1:16">
      <c r="A127" s="333"/>
      <c r="B127" s="273" t="s">
        <v>141</v>
      </c>
      <c r="C127" s="23" t="s">
        <v>270</v>
      </c>
      <c r="D127" s="334"/>
      <c r="E127" s="334"/>
      <c r="F127" s="334"/>
      <c r="G127" s="12" t="s">
        <v>271</v>
      </c>
      <c r="H127" s="334"/>
      <c r="I127" s="334"/>
      <c r="J127" s="667" t="s">
        <v>272</v>
      </c>
      <c r="K127" s="334"/>
      <c r="L127" s="14" t="s">
        <v>273</v>
      </c>
      <c r="M127" s="312"/>
      <c r="N127" s="147" t="s">
        <v>141</v>
      </c>
      <c r="O127" s="264"/>
      <c r="P127" s="276" t="s">
        <v>274</v>
      </c>
    </row>
    <row r="128" spans="1:16">
      <c r="A128" s="328"/>
      <c r="B128" s="48" t="s">
        <v>143</v>
      </c>
      <c r="C128" s="570" t="s">
        <v>275</v>
      </c>
      <c r="D128" s="570"/>
      <c r="E128" s="570"/>
      <c r="F128" s="570"/>
      <c r="G128" s="570"/>
      <c r="H128" s="570"/>
      <c r="I128" s="570"/>
      <c r="J128" s="668"/>
      <c r="K128" s="667" t="s">
        <v>276</v>
      </c>
      <c r="L128" s="338"/>
      <c r="M128" s="277">
        <v>2</v>
      </c>
      <c r="N128" s="147" t="s">
        <v>143</v>
      </c>
      <c r="O128" s="265"/>
      <c r="P128" s="278"/>
    </row>
    <row r="129" spans="1:16" ht="17.25" customHeight="1">
      <c r="A129" s="333"/>
      <c r="B129" s="152"/>
      <c r="C129" s="570"/>
      <c r="D129" s="570"/>
      <c r="E129" s="570"/>
      <c r="F129" s="570"/>
      <c r="G129" s="570"/>
      <c r="H129" s="570"/>
      <c r="I129" s="570"/>
      <c r="J129" s="669"/>
      <c r="K129" s="669"/>
      <c r="L129" s="670" t="s">
        <v>277</v>
      </c>
      <c r="M129" s="671"/>
      <c r="N129" s="334"/>
      <c r="O129" s="260"/>
      <c r="P129" s="261"/>
    </row>
    <row r="130" spans="1:16">
      <c r="A130" s="333"/>
      <c r="B130" s="152"/>
      <c r="C130" s="570"/>
      <c r="D130" s="570"/>
      <c r="E130" s="570"/>
      <c r="F130" s="570"/>
      <c r="G130" s="570"/>
      <c r="H130" s="570"/>
      <c r="I130" s="570"/>
      <c r="J130" s="339"/>
      <c r="K130" s="266"/>
      <c r="L130" s="34">
        <f>O8</f>
        <v>0</v>
      </c>
      <c r="M130" s="267">
        <f>P8</f>
        <v>0</v>
      </c>
      <c r="N130" s="334"/>
      <c r="O130" s="260"/>
      <c r="P130" s="261"/>
    </row>
    <row r="131" spans="1:16">
      <c r="A131" s="279"/>
      <c r="B131" s="273"/>
      <c r="C131" s="23"/>
      <c r="D131" s="334"/>
      <c r="E131" s="334"/>
      <c r="F131" s="334"/>
      <c r="G131" s="334"/>
      <c r="H131" s="334"/>
      <c r="I131" s="334"/>
      <c r="J131" s="334"/>
      <c r="K131" s="334"/>
      <c r="L131" s="334"/>
      <c r="M131" s="444"/>
      <c r="N131" s="280"/>
      <c r="O131" s="6"/>
      <c r="P131" s="160"/>
    </row>
    <row r="132" spans="1:16" ht="24" customHeight="1">
      <c r="A132" s="450" t="s">
        <v>51</v>
      </c>
      <c r="B132" s="51" t="s">
        <v>278</v>
      </c>
      <c r="C132" s="23"/>
      <c r="D132" s="334"/>
      <c r="E132" s="334"/>
      <c r="F132" s="334"/>
      <c r="G132" s="660" t="s">
        <v>279</v>
      </c>
      <c r="H132" s="660"/>
      <c r="I132" s="660"/>
      <c r="J132" s="660"/>
      <c r="K132" s="660"/>
      <c r="L132" s="660"/>
      <c r="M132" s="444">
        <v>2</v>
      </c>
      <c r="N132" s="281" t="s">
        <v>51</v>
      </c>
      <c r="O132" s="182"/>
      <c r="P132" s="270"/>
    </row>
    <row r="133" spans="1:16">
      <c r="A133" s="279"/>
      <c r="B133" s="457" t="s">
        <v>94</v>
      </c>
      <c r="C133" s="231" t="s">
        <v>280</v>
      </c>
      <c r="D133" s="231"/>
      <c r="E133" s="334"/>
      <c r="F133" s="334"/>
      <c r="G133" s="231" t="s">
        <v>281</v>
      </c>
      <c r="H133" s="30"/>
      <c r="I133" s="30"/>
      <c r="J133" s="312"/>
      <c r="K133" s="312"/>
      <c r="L133" s="312"/>
      <c r="M133" s="312"/>
      <c r="N133" s="458" t="s">
        <v>94</v>
      </c>
      <c r="O133" s="341"/>
      <c r="P133" s="282"/>
    </row>
    <row r="134" spans="1:16">
      <c r="A134" s="279"/>
      <c r="B134" s="457" t="s">
        <v>113</v>
      </c>
      <c r="C134" s="231" t="s">
        <v>282</v>
      </c>
      <c r="D134" s="231"/>
      <c r="E134" s="334"/>
      <c r="F134" s="334"/>
      <c r="G134" s="231" t="s">
        <v>283</v>
      </c>
      <c r="H134" s="30"/>
      <c r="I134" s="30"/>
      <c r="J134" s="312"/>
      <c r="K134" s="312"/>
      <c r="L134" s="312"/>
      <c r="M134" s="312"/>
      <c r="N134" s="458" t="s">
        <v>113</v>
      </c>
      <c r="O134" s="342"/>
      <c r="P134" s="283"/>
    </row>
    <row r="135" spans="1:16" ht="14.45" thickBot="1">
      <c r="A135" s="284"/>
      <c r="B135" s="285"/>
      <c r="C135" s="286"/>
      <c r="D135" s="343"/>
      <c r="E135" s="343"/>
      <c r="F135" s="343"/>
      <c r="G135" s="343"/>
      <c r="H135" s="343"/>
      <c r="I135" s="343"/>
      <c r="J135" s="343"/>
      <c r="K135" s="343"/>
      <c r="L135" s="343"/>
      <c r="M135" s="445"/>
      <c r="N135" s="287"/>
      <c r="O135" s="288"/>
      <c r="P135" s="289"/>
    </row>
    <row r="136" spans="1:16">
      <c r="A136" s="7"/>
      <c r="B136" s="33"/>
      <c r="C136" s="23"/>
      <c r="D136" s="344"/>
      <c r="E136" s="334"/>
      <c r="F136" s="344"/>
      <c r="G136" s="344"/>
      <c r="H136" s="344"/>
      <c r="I136" s="344"/>
      <c r="J136" s="344"/>
      <c r="K136" s="344"/>
      <c r="L136" s="344"/>
      <c r="M136" s="446"/>
      <c r="N136" s="35"/>
      <c r="O136" s="6"/>
      <c r="P136" s="6"/>
    </row>
  </sheetData>
  <mergeCells count="110">
    <mergeCell ref="C125:M125"/>
    <mergeCell ref="G132:L132"/>
    <mergeCell ref="C112:I112"/>
    <mergeCell ref="G16:L16"/>
    <mergeCell ref="E56:N56"/>
    <mergeCell ref="I101:L101"/>
    <mergeCell ref="L112:N112"/>
    <mergeCell ref="J123:K123"/>
    <mergeCell ref="J127:J129"/>
    <mergeCell ref="C128:I130"/>
    <mergeCell ref="K128:K129"/>
    <mergeCell ref="L129:M129"/>
    <mergeCell ref="G117:H117"/>
    <mergeCell ref="J117:K117"/>
    <mergeCell ref="L117:M117"/>
    <mergeCell ref="G118:H118"/>
    <mergeCell ref="J118:K118"/>
    <mergeCell ref="L118:M118"/>
    <mergeCell ref="M92:P92"/>
    <mergeCell ref="M94:P94"/>
    <mergeCell ref="M96:P96"/>
    <mergeCell ref="M97:P97"/>
    <mergeCell ref="C99:I99"/>
    <mergeCell ref="C98:I98"/>
    <mergeCell ref="A114:A116"/>
    <mergeCell ref="B114:C114"/>
    <mergeCell ref="D114:P114"/>
    <mergeCell ref="B115:C115"/>
    <mergeCell ref="D115:P115"/>
    <mergeCell ref="B116:C116"/>
    <mergeCell ref="D116:P116"/>
    <mergeCell ref="C102:L102"/>
    <mergeCell ref="C104:H105"/>
    <mergeCell ref="J108:P108"/>
    <mergeCell ref="J109:L109"/>
    <mergeCell ref="K110:N111"/>
    <mergeCell ref="O112:P112"/>
    <mergeCell ref="C92:I92"/>
    <mergeCell ref="M98:P98"/>
    <mergeCell ref="N82:P82"/>
    <mergeCell ref="B87:P87"/>
    <mergeCell ref="C89:I90"/>
    <mergeCell ref="M89:P89"/>
    <mergeCell ref="C91:G91"/>
    <mergeCell ref="M91:P91"/>
    <mergeCell ref="N77:P77"/>
    <mergeCell ref="N78:P78"/>
    <mergeCell ref="N79:P79"/>
    <mergeCell ref="N80:P80"/>
    <mergeCell ref="O73:P73"/>
    <mergeCell ref="B74:D74"/>
    <mergeCell ref="G74:N74"/>
    <mergeCell ref="O74:P74"/>
    <mergeCell ref="B75:D75"/>
    <mergeCell ref="G75:N75"/>
    <mergeCell ref="O75:P75"/>
    <mergeCell ref="D63:F63"/>
    <mergeCell ref="D67:F67"/>
    <mergeCell ref="D68:F68"/>
    <mergeCell ref="E72:E73"/>
    <mergeCell ref="F72:F73"/>
    <mergeCell ref="G72:N72"/>
    <mergeCell ref="B73:D73"/>
    <mergeCell ref="G73:N73"/>
    <mergeCell ref="C45:H46"/>
    <mergeCell ref="B55:D56"/>
    <mergeCell ref="I55:L55"/>
    <mergeCell ref="O57:P62"/>
    <mergeCell ref="H61:H62"/>
    <mergeCell ref="I61:K61"/>
    <mergeCell ref="L61:L62"/>
    <mergeCell ref="D62:F62"/>
    <mergeCell ref="I39:L40"/>
    <mergeCell ref="C40:H40"/>
    <mergeCell ref="C41:H41"/>
    <mergeCell ref="I41:L42"/>
    <mergeCell ref="C42:H42"/>
    <mergeCell ref="F43:H43"/>
    <mergeCell ref="I43:L44"/>
    <mergeCell ref="C39:H39"/>
    <mergeCell ref="H27:I27"/>
    <mergeCell ref="J27:K27"/>
    <mergeCell ref="L27:M27"/>
    <mergeCell ref="C32:H32"/>
    <mergeCell ref="I32:L36"/>
    <mergeCell ref="I37:K38"/>
    <mergeCell ref="L37:L38"/>
    <mergeCell ref="A25:B27"/>
    <mergeCell ref="F25:G25"/>
    <mergeCell ref="H25:I25"/>
    <mergeCell ref="J25:K25"/>
    <mergeCell ref="L25:M25"/>
    <mergeCell ref="F26:G26"/>
    <mergeCell ref="H26:I26"/>
    <mergeCell ref="J26:K26"/>
    <mergeCell ref="L26:M26"/>
    <mergeCell ref="F27:G27"/>
    <mergeCell ref="C38:H38"/>
    <mergeCell ref="F23:I23"/>
    <mergeCell ref="J23:M23"/>
    <mergeCell ref="O23:P23"/>
    <mergeCell ref="F24:G24"/>
    <mergeCell ref="H24:I24"/>
    <mergeCell ref="J24:K24"/>
    <mergeCell ref="L24:M24"/>
    <mergeCell ref="A1:P1"/>
    <mergeCell ref="A3:L4"/>
    <mergeCell ref="B6:F6"/>
    <mergeCell ref="I8:K8"/>
    <mergeCell ref="I11:L13"/>
  </mergeCells>
  <conditionalFormatting sqref="F10">
    <cfRule type="expression" dxfId="53" priority="23">
      <formula>AND($O$278&gt;0,$O$278&lt;4,OR($I$278="Statutory Redevelopment Plan",$I$278="Redevelopment Zone",$I$278="Local Redevelopment Plan"))</formula>
    </cfRule>
  </conditionalFormatting>
  <conditionalFormatting sqref="O12">
    <cfRule type="cellIs" priority="21" operator="notEqual">
      <formula>$M12</formula>
    </cfRule>
  </conditionalFormatting>
  <conditionalFormatting sqref="O11">
    <cfRule type="cellIs" priority="22" operator="notEqual">
      <formula>$M11</formula>
    </cfRule>
  </conditionalFormatting>
  <conditionalFormatting sqref="O33">
    <cfRule type="cellIs" dxfId="52" priority="19" operator="notEqual">
      <formula>$M33</formula>
    </cfRule>
  </conditionalFormatting>
  <conditionalFormatting sqref="O32">
    <cfRule type="cellIs" dxfId="51" priority="20" operator="notEqual">
      <formula>$M32</formula>
    </cfRule>
  </conditionalFormatting>
  <conditionalFormatting sqref="O34">
    <cfRule type="cellIs" dxfId="50" priority="18" operator="notEqual">
      <formula>$M34</formula>
    </cfRule>
  </conditionalFormatting>
  <conditionalFormatting sqref="O41">
    <cfRule type="cellIs" dxfId="49" priority="16" operator="notEqual">
      <formula>$M41</formula>
    </cfRule>
  </conditionalFormatting>
  <conditionalFormatting sqref="O40">
    <cfRule type="cellIs" dxfId="48" priority="17" operator="notEqual">
      <formula>$M40</formula>
    </cfRule>
  </conditionalFormatting>
  <conditionalFormatting sqref="O42">
    <cfRule type="cellIs" dxfId="47" priority="15" operator="notEqual">
      <formula>$M42</formula>
    </cfRule>
  </conditionalFormatting>
  <conditionalFormatting sqref="O45">
    <cfRule type="cellIs" dxfId="46" priority="14" operator="notEqual">
      <formula>$M45</formula>
    </cfRule>
  </conditionalFormatting>
  <conditionalFormatting sqref="H33">
    <cfRule type="containsText" dxfId="45" priority="13" operator="containsText" text="Pick A1 or A2!">
      <formula>NOT(ISERROR(SEARCH("Pick A1 or A2!",H33)))</formula>
    </cfRule>
  </conditionalFormatting>
  <conditionalFormatting sqref="F43">
    <cfRule type="containsText" dxfId="44" priority="12" operator="containsText" text="Choose only one option: B1 or B2 or B3!">
      <formula>NOT(ISERROR(SEARCH("Choose only one option: B1 or B2 or B3!",F43)))</formula>
    </cfRule>
  </conditionalFormatting>
  <conditionalFormatting sqref="O50:P50 P52">
    <cfRule type="cellIs" dxfId="43" priority="11" operator="greaterThan">
      <formula>M50</formula>
    </cfRule>
  </conditionalFormatting>
  <conditionalFormatting sqref="L106">
    <cfRule type="cellIs" dxfId="42" priority="10" stopIfTrue="1" operator="equal">
      <formula>"* * Check Score! * *"</formula>
    </cfRule>
  </conditionalFormatting>
  <conditionalFormatting sqref="O102">
    <cfRule type="cellIs" dxfId="41" priority="8" operator="notEqual">
      <formula>$M102</formula>
    </cfRule>
  </conditionalFormatting>
  <conditionalFormatting sqref="O103">
    <cfRule type="cellIs" dxfId="40" priority="7" operator="notEqual">
      <formula>$M103</formula>
    </cfRule>
  </conditionalFormatting>
  <conditionalFormatting sqref="O106">
    <cfRule type="cellIs" dxfId="39" priority="6" operator="notEqual">
      <formula>$M106</formula>
    </cfRule>
  </conditionalFormatting>
  <conditionalFormatting sqref="L103">
    <cfRule type="cellIs" dxfId="38" priority="5" operator="notEqual">
      <formula>$M103</formula>
    </cfRule>
  </conditionalFormatting>
  <conditionalFormatting sqref="L104">
    <cfRule type="cellIs" dxfId="37" priority="4" operator="notEqual">
      <formula>$M104</formula>
    </cfRule>
  </conditionalFormatting>
  <conditionalFormatting sqref="L105">
    <cfRule type="cellIs" dxfId="36" priority="3" operator="notEqual">
      <formula>$M105</formula>
    </cfRule>
  </conditionalFormatting>
  <conditionalFormatting sqref="J107">
    <cfRule type="cellIs" dxfId="35" priority="2" operator="notEqual">
      <formula>$M107</formula>
    </cfRule>
  </conditionalFormatting>
  <conditionalFormatting sqref="O101">
    <cfRule type="cellIs" dxfId="34" priority="1" operator="notEqual">
      <formula>$M101</formula>
    </cfRule>
  </conditionalFormatting>
  <dataValidations count="7">
    <dataValidation type="whole" operator="lessThanOrEqual" allowBlank="1" showInputMessage="1" showErrorMessage="1" sqref="O11:P11 O32 O40 O102" xr:uid="{00000000-0002-0000-0400-000000000000}">
      <formula1>$M11</formula1>
    </dataValidation>
    <dataValidation type="list" allowBlank="1" showInputMessage="1" showErrorMessage="1" sqref="O10:P10 O18:P21 O38:P39 O63:P68 O56:P56 J110:J112 O128:P128 O125:P125" xr:uid="{00000000-0002-0000-0400-000001000000}">
      <formula1>"Yes, No, N/a"</formula1>
    </dataValidation>
    <dataValidation type="whole" operator="equal" allowBlank="1" showInputMessage="1" showErrorMessage="1" sqref="P32:P34 P40:P42" xr:uid="{00000000-0002-0000-0400-000002000000}">
      <formula1>$M32</formula1>
    </dataValidation>
    <dataValidation type="list" allowBlank="1" showInputMessage="1" showErrorMessage="1" sqref="O53:P53 H63:H68 P51 K89:L89 L91:L98 K91:K92 K94:K98" xr:uid="{00000000-0002-0000-0400-000003000000}">
      <formula1>"Yes, No"</formula1>
    </dataValidation>
    <dataValidation type="list" allowBlank="1" showInputMessage="1" showErrorMessage="1" sqref="J109:L109" xr:uid="{00000000-0002-0000-0400-000004000000}">
      <formula1>"&lt;Select unrelated 3rd party type&gt;, Foundation, Trust, Business, Government, Other (describe in Justification Box)"</formula1>
    </dataValidation>
    <dataValidation type="list" allowBlank="1" showInputMessage="1" showErrorMessage="1" sqref="O127:P127" xr:uid="{00000000-0002-0000-0400-000005000000}">
      <formula1>"&lt;Select&gt;,Upper, Middle"</formula1>
    </dataValidation>
    <dataValidation type="list" allowBlank="1" showInputMessage="1" showErrorMessage="1" sqref="H126" xr:uid="{00000000-0002-0000-0400-000006000000}">
      <formula1>"&lt; Select &gt;,5%, 10%, 15%, 20%"</formula1>
    </dataValidation>
  </dataValidations>
  <pageMargins left="0.7" right="0.7" top="0.75" bottom="0.75" header="0.3" footer="0.3"/>
  <pageSetup orientation="portrait" horizontalDpi="1200" verticalDpi="1200" r:id="rId1"/>
  <ignoredErrors>
    <ignoredError sqref="B18:B21 B32:B34 B40:B42 B45 N32:N34 N40:N42 N45 H80:H81 B80:B81 N102:N103 B102:B103 N125:N128 B125:B128 B133:B134 N133:N134" numberStoredAsText="1"/>
    <ignoredError sqref="L63 L67:L68"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7000000}">
          <x14:formula1>
            <xm:f>Choices!$C$7:$C$8</xm:f>
          </x14:formula1>
          <xm:sqref>J17 J107 G124</xm:sqref>
        </x14:dataValidation>
        <x14:dataValidation type="list" allowBlank="1" showInputMessage="1" showErrorMessage="1" xr:uid="{00000000-0002-0000-0400-000008000000}">
          <x14:formula1>
            <xm:f>Choices!$A$6:$A$9</xm:f>
          </x14:formula1>
          <xm:sqref>F35 F57</xm:sqref>
        </x14:dataValidation>
        <x14:dataValidation type="list" allowBlank="1" showInputMessage="1" showErrorMessage="1" xr:uid="{00000000-0002-0000-0400-000009000000}">
          <x14:formula1>
            <xm:f>Choices!$E$2:$E$3</xm:f>
          </x14:formula1>
          <xm:sqref>L103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25"/>
  <sheetViews>
    <sheetView showGridLines="0" zoomScaleNormal="100" workbookViewId="0">
      <pane ySplit="5" topLeftCell="A6" activePane="bottomLeft" state="frozen"/>
      <selection pane="bottomLeft" activeCell="Q10" sqref="Q10"/>
      <selection sqref="A1:P1"/>
    </sheetView>
  </sheetViews>
  <sheetFormatPr defaultRowHeight="14.45"/>
  <cols>
    <col min="1" max="1" width="4.140625" customWidth="1"/>
    <col min="2" max="2" width="3.42578125" customWidth="1"/>
    <col min="3" max="3" width="10.5703125" customWidth="1"/>
    <col min="4" max="4" width="10.140625" customWidth="1"/>
    <col min="5" max="5" width="6.140625" customWidth="1"/>
    <col min="7" max="9" width="11.5703125" customWidth="1"/>
    <col min="11" max="11" width="11.85546875" customWidth="1"/>
    <col min="12" max="12" width="14.85546875" customWidth="1"/>
    <col min="13" max="13" width="6.85546875" customWidth="1"/>
    <col min="14" max="14" width="2.85546875" customWidth="1"/>
    <col min="15" max="16" width="5.85546875" customWidth="1"/>
  </cols>
  <sheetData>
    <row r="1" spans="1:21">
      <c r="A1" s="492" t="s">
        <v>284</v>
      </c>
      <c r="B1" s="493"/>
      <c r="C1" s="493"/>
      <c r="D1" s="493"/>
      <c r="E1" s="493"/>
      <c r="F1" s="493"/>
      <c r="G1" s="493"/>
      <c r="H1" s="493"/>
      <c r="I1" s="493"/>
      <c r="J1" s="493"/>
      <c r="K1" s="493"/>
      <c r="L1" s="493"/>
      <c r="M1" s="493"/>
      <c r="N1" s="493"/>
      <c r="O1" s="493"/>
      <c r="P1" s="494"/>
    </row>
    <row r="2" spans="1:21">
      <c r="A2" s="495"/>
      <c r="B2" s="496"/>
      <c r="C2" s="496"/>
      <c r="D2" s="496"/>
      <c r="E2" s="496"/>
      <c r="F2" s="496"/>
      <c r="G2" s="496"/>
      <c r="H2" s="496"/>
      <c r="I2" s="496"/>
      <c r="J2" s="496"/>
      <c r="K2" s="496"/>
      <c r="L2" s="496"/>
      <c r="M2" s="90" t="s">
        <v>40</v>
      </c>
      <c r="N2" s="419"/>
      <c r="O2" s="91" t="s">
        <v>41</v>
      </c>
      <c r="P2" s="92" t="s">
        <v>42</v>
      </c>
    </row>
    <row r="3" spans="1:21">
      <c r="A3" s="495"/>
      <c r="B3" s="496"/>
      <c r="C3" s="496"/>
      <c r="D3" s="496"/>
      <c r="E3" s="496"/>
      <c r="F3" s="496"/>
      <c r="G3" s="496"/>
      <c r="H3" s="496"/>
      <c r="I3" s="496"/>
      <c r="J3" s="496"/>
      <c r="K3" s="496"/>
      <c r="L3" s="496"/>
      <c r="M3" s="93" t="s">
        <v>43</v>
      </c>
      <c r="N3" s="94"/>
      <c r="O3" s="95" t="s">
        <v>43</v>
      </c>
      <c r="P3" s="96" t="s">
        <v>43</v>
      </c>
    </row>
    <row r="4" spans="1:21" ht="15" thickBot="1">
      <c r="A4" s="421"/>
      <c r="B4" s="422"/>
      <c r="C4" s="422"/>
      <c r="D4" s="422"/>
      <c r="E4" s="422"/>
      <c r="F4" s="422"/>
      <c r="G4" s="422"/>
      <c r="H4" s="422"/>
      <c r="I4" s="422"/>
      <c r="J4" s="422"/>
      <c r="K4" s="422"/>
      <c r="L4" s="97"/>
      <c r="M4" s="98"/>
      <c r="N4" s="99"/>
      <c r="O4" s="100"/>
      <c r="P4" s="101"/>
    </row>
    <row r="5" spans="1:21" ht="16.5" thickTop="1" thickBot="1">
      <c r="A5" s="423"/>
      <c r="B5" s="497"/>
      <c r="C5" s="497"/>
      <c r="D5" s="497"/>
      <c r="E5" s="497"/>
      <c r="F5" s="497"/>
      <c r="G5" s="424"/>
      <c r="H5" s="424"/>
      <c r="I5" s="424"/>
      <c r="J5" s="424"/>
      <c r="K5" s="102"/>
      <c r="L5" s="103" t="s">
        <v>44</v>
      </c>
      <c r="M5" s="104"/>
      <c r="N5" s="425"/>
      <c r="O5" s="105">
        <f>O7</f>
        <v>0</v>
      </c>
      <c r="P5" s="106">
        <f>P7</f>
        <v>0</v>
      </c>
    </row>
    <row r="6" spans="1:21" ht="15" customHeight="1" thickBot="1">
      <c r="J6" s="305"/>
    </row>
    <row r="7" spans="1:21" ht="24.75" customHeight="1" thickBot="1">
      <c r="A7" s="69" t="s">
        <v>45</v>
      </c>
      <c r="B7" s="70" t="s">
        <v>285</v>
      </c>
      <c r="C7" s="113"/>
      <c r="D7" s="71"/>
      <c r="E7" s="71"/>
      <c r="F7" s="72"/>
      <c r="G7" s="72"/>
      <c r="H7" s="73"/>
      <c r="I7" s="130" t="s">
        <v>47</v>
      </c>
      <c r="J7" s="453"/>
      <c r="K7" s="113"/>
      <c r="L7" s="75"/>
      <c r="M7" s="76">
        <v>18</v>
      </c>
      <c r="N7" s="387"/>
      <c r="O7" s="42">
        <f>O9+O10+O11+O12+O13</f>
        <v>0</v>
      </c>
      <c r="P7" s="42">
        <f>P9+P10+P11+P12+P13</f>
        <v>0</v>
      </c>
    </row>
    <row r="8" spans="1:21">
      <c r="A8" s="77"/>
      <c r="B8" s="37"/>
      <c r="C8" s="114"/>
      <c r="D8" s="11"/>
      <c r="E8" s="11"/>
      <c r="F8" s="3"/>
      <c r="G8" s="3"/>
      <c r="H8" s="19"/>
      <c r="I8" s="114"/>
      <c r="J8" s="40"/>
      <c r="K8" s="114"/>
      <c r="L8" s="41"/>
      <c r="M8" s="65"/>
      <c r="N8" s="398"/>
      <c r="O8" s="64"/>
      <c r="P8" s="78"/>
    </row>
    <row r="9" spans="1:21">
      <c r="A9" s="301" t="s">
        <v>50</v>
      </c>
      <c r="B9" s="456" t="s">
        <v>286</v>
      </c>
      <c r="C9" s="456"/>
      <c r="D9" s="456"/>
      <c r="E9" s="456"/>
      <c r="F9" s="456"/>
      <c r="G9" s="456"/>
      <c r="H9" s="456"/>
      <c r="I9" s="426"/>
      <c r="J9" s="426"/>
      <c r="K9" s="426"/>
      <c r="L9" s="41"/>
      <c r="M9" s="66">
        <v>6</v>
      </c>
      <c r="N9" s="463" t="s">
        <v>50</v>
      </c>
      <c r="O9" s="44"/>
      <c r="P9" s="82"/>
    </row>
    <row r="10" spans="1:21" ht="18" customHeight="1">
      <c r="A10" s="301" t="s">
        <v>51</v>
      </c>
      <c r="B10" s="456" t="s">
        <v>287</v>
      </c>
      <c r="C10" s="456"/>
      <c r="D10" s="456"/>
      <c r="E10" s="456"/>
      <c r="F10" s="456"/>
      <c r="G10" s="456"/>
      <c r="H10" s="456"/>
      <c r="I10" s="398"/>
      <c r="J10" s="357"/>
      <c r="K10" s="357"/>
      <c r="L10" s="41"/>
      <c r="M10" s="66">
        <v>4</v>
      </c>
      <c r="N10" s="463" t="s">
        <v>51</v>
      </c>
      <c r="O10" s="44"/>
      <c r="P10" s="82"/>
    </row>
    <row r="11" spans="1:21" ht="17.25" customHeight="1">
      <c r="A11" s="303" t="s">
        <v>76</v>
      </c>
      <c r="B11" s="456" t="s">
        <v>288</v>
      </c>
      <c r="C11" s="456"/>
      <c r="D11" s="456"/>
      <c r="E11" s="456"/>
      <c r="F11" s="456"/>
      <c r="G11" s="456"/>
      <c r="H11" s="456"/>
      <c r="I11" s="3"/>
      <c r="J11" s="114"/>
      <c r="K11" s="468"/>
      <c r="L11" s="460"/>
      <c r="M11" s="66">
        <v>3</v>
      </c>
      <c r="N11" s="463" t="s">
        <v>76</v>
      </c>
      <c r="O11" s="298"/>
      <c r="P11" s="299"/>
    </row>
    <row r="12" spans="1:21" ht="18.75" customHeight="1">
      <c r="A12" s="303" t="s">
        <v>79</v>
      </c>
      <c r="B12" s="456" t="s">
        <v>289</v>
      </c>
      <c r="C12" s="456"/>
      <c r="D12" s="456"/>
      <c r="E12" s="456"/>
      <c r="F12" s="456"/>
      <c r="G12" s="456"/>
      <c r="H12" s="456"/>
      <c r="I12" s="23"/>
      <c r="J12" s="23"/>
      <c r="K12" s="23"/>
      <c r="L12" s="460"/>
      <c r="M12" s="66">
        <v>5</v>
      </c>
      <c r="N12" s="463" t="s">
        <v>79</v>
      </c>
      <c r="O12" s="44"/>
      <c r="P12" s="82"/>
    </row>
    <row r="13" spans="1:21" ht="18.75" customHeight="1">
      <c r="A13" s="303" t="s">
        <v>290</v>
      </c>
      <c r="B13" s="456" t="s">
        <v>291</v>
      </c>
      <c r="C13" s="456"/>
      <c r="D13" s="456"/>
      <c r="E13" s="456"/>
      <c r="F13" s="456"/>
      <c r="G13" s="456"/>
      <c r="H13" s="456"/>
      <c r="I13" s="23"/>
      <c r="J13" s="23"/>
      <c r="K13" s="23"/>
      <c r="L13" s="460"/>
      <c r="M13" s="66">
        <v>5</v>
      </c>
      <c r="N13" s="463" t="s">
        <v>290</v>
      </c>
      <c r="O13" s="44"/>
      <c r="P13" s="82"/>
    </row>
    <row r="14" spans="1:21" ht="15" customHeight="1" thickBot="1">
      <c r="A14" s="115"/>
      <c r="B14" s="83"/>
      <c r="C14" s="116"/>
      <c r="D14" s="116"/>
      <c r="E14" s="116"/>
      <c r="F14" s="116"/>
      <c r="G14" s="116"/>
      <c r="H14" s="116"/>
      <c r="I14" s="116"/>
      <c r="J14" s="116"/>
      <c r="K14" s="116"/>
      <c r="L14" s="116"/>
      <c r="M14" s="117"/>
      <c r="N14" s="116"/>
      <c r="O14" s="116"/>
      <c r="P14" s="118"/>
    </row>
    <row r="15" spans="1:21" ht="15" customHeight="1">
      <c r="A15" s="127"/>
      <c r="B15" s="463"/>
      <c r="C15" s="127"/>
      <c r="D15" s="127"/>
      <c r="E15" s="127"/>
      <c r="F15" s="127"/>
      <c r="G15" s="127"/>
      <c r="H15" s="127"/>
      <c r="I15" s="127"/>
      <c r="J15" s="127"/>
      <c r="K15" s="127"/>
      <c r="L15" s="127"/>
      <c r="M15" s="128"/>
      <c r="N15" s="127"/>
      <c r="O15" s="127"/>
      <c r="P15" s="127"/>
    </row>
    <row r="16" spans="1:21" ht="15" customHeight="1">
      <c r="A16" s="16"/>
      <c r="B16" s="16"/>
      <c r="C16" s="16"/>
      <c r="D16" s="16"/>
      <c r="E16" s="16"/>
      <c r="F16" s="16"/>
      <c r="G16" s="16"/>
      <c r="H16" s="16"/>
      <c r="I16" s="16"/>
      <c r="J16" s="16"/>
      <c r="K16" s="16"/>
      <c r="L16" s="16"/>
      <c r="M16" s="16"/>
      <c r="N16" s="16"/>
      <c r="O16" s="16"/>
      <c r="P16" s="16"/>
      <c r="Q16" s="16"/>
      <c r="R16" s="16"/>
      <c r="S16" s="16"/>
      <c r="T16" s="16"/>
      <c r="U16" s="16"/>
    </row>
    <row r="17" spans="1:21" ht="15" customHeight="1">
      <c r="A17" s="16"/>
      <c r="B17" s="16"/>
      <c r="C17" s="16"/>
      <c r="D17" s="16"/>
      <c r="E17" s="16"/>
      <c r="F17" s="16"/>
      <c r="G17" s="16"/>
      <c r="H17" s="16"/>
      <c r="I17" s="16"/>
      <c r="J17" s="16"/>
      <c r="K17" s="16"/>
      <c r="L17" s="16"/>
      <c r="M17" s="16"/>
      <c r="N17" s="16"/>
      <c r="O17" s="16"/>
      <c r="P17" s="16"/>
      <c r="Q17" s="16"/>
      <c r="R17" s="16"/>
      <c r="S17" s="16"/>
      <c r="T17" s="16"/>
      <c r="U17" s="16"/>
    </row>
    <row r="18" spans="1:21">
      <c r="A18" s="16"/>
      <c r="B18" s="16"/>
      <c r="C18" s="16"/>
      <c r="D18" s="16"/>
      <c r="E18" s="16"/>
      <c r="F18" s="16"/>
      <c r="G18" s="16"/>
      <c r="H18" s="16"/>
      <c r="I18" s="16"/>
      <c r="J18" s="16"/>
      <c r="K18" s="16"/>
      <c r="L18" s="16"/>
      <c r="M18" s="16"/>
      <c r="N18" s="16"/>
      <c r="O18" s="16"/>
      <c r="P18" s="16"/>
      <c r="Q18" s="16"/>
      <c r="R18" s="16"/>
      <c r="S18" s="16"/>
      <c r="T18" s="16"/>
      <c r="U18" s="16"/>
    </row>
    <row r="19" spans="1:21">
      <c r="A19" s="16"/>
      <c r="B19" s="16"/>
      <c r="C19" s="16"/>
      <c r="D19" s="16"/>
      <c r="E19" s="16"/>
      <c r="F19" s="16"/>
      <c r="G19" s="16"/>
      <c r="H19" s="16"/>
      <c r="I19" s="16"/>
      <c r="J19" s="16"/>
      <c r="K19" s="16"/>
      <c r="L19" s="16"/>
      <c r="M19" s="16"/>
      <c r="N19" s="16"/>
      <c r="O19" s="16"/>
      <c r="P19" s="16"/>
      <c r="Q19" s="16"/>
      <c r="R19" s="16"/>
      <c r="S19" s="16"/>
      <c r="T19" s="16"/>
      <c r="U19" s="16"/>
    </row>
    <row r="20" spans="1:21">
      <c r="A20" s="16"/>
      <c r="B20" s="16"/>
      <c r="C20" s="16"/>
      <c r="D20" s="16"/>
      <c r="E20" s="16"/>
      <c r="F20" s="16"/>
      <c r="G20" s="16"/>
      <c r="H20" s="16"/>
      <c r="I20" s="16"/>
      <c r="J20" s="16"/>
      <c r="K20" s="16"/>
      <c r="L20" s="16"/>
      <c r="M20" s="16"/>
      <c r="N20" s="16"/>
      <c r="O20" s="16"/>
      <c r="P20" s="16"/>
      <c r="Q20" s="16"/>
      <c r="R20" s="16"/>
      <c r="S20" s="16"/>
      <c r="T20" s="16"/>
      <c r="U20" s="16"/>
    </row>
    <row r="21" spans="1:21">
      <c r="A21" s="16"/>
      <c r="B21" s="16"/>
      <c r="C21" s="16"/>
      <c r="D21" s="16"/>
      <c r="E21" s="16"/>
      <c r="F21" s="16"/>
      <c r="G21" s="16"/>
      <c r="H21" s="16"/>
      <c r="I21" s="16"/>
      <c r="J21" s="16"/>
      <c r="K21" s="16"/>
      <c r="L21" s="16"/>
      <c r="M21" s="16"/>
      <c r="N21" s="16"/>
      <c r="O21" s="16"/>
      <c r="P21" s="16"/>
      <c r="Q21" s="16"/>
      <c r="R21" s="16"/>
      <c r="S21" s="16"/>
      <c r="T21" s="16"/>
      <c r="U21" s="16"/>
    </row>
    <row r="22" spans="1:21" ht="36.75" customHeight="1">
      <c r="A22" s="16"/>
      <c r="B22" s="16"/>
      <c r="C22" s="16"/>
      <c r="D22" s="16"/>
      <c r="E22" s="16"/>
      <c r="F22" s="16"/>
      <c r="G22" s="16"/>
      <c r="H22" s="16"/>
      <c r="I22" s="16"/>
      <c r="J22" s="16"/>
      <c r="K22" s="16"/>
      <c r="L22" s="16"/>
      <c r="M22" s="16"/>
      <c r="N22" s="16"/>
      <c r="O22" s="16"/>
      <c r="P22" s="16"/>
      <c r="Q22" s="16"/>
      <c r="R22" s="16"/>
      <c r="S22" s="16"/>
      <c r="T22" s="16"/>
      <c r="U22" s="16"/>
    </row>
    <row r="23" spans="1:21" ht="16.5" customHeight="1">
      <c r="A23" s="16"/>
      <c r="B23" s="16"/>
      <c r="C23" s="16"/>
      <c r="D23" s="16"/>
      <c r="E23" s="16"/>
      <c r="F23" s="16"/>
      <c r="G23" s="16"/>
      <c r="H23" s="16"/>
      <c r="I23" s="16"/>
      <c r="J23" s="16"/>
      <c r="K23" s="16"/>
      <c r="L23" s="16"/>
      <c r="M23" s="16"/>
      <c r="N23" s="16"/>
      <c r="O23" s="16"/>
      <c r="P23" s="16"/>
      <c r="Q23" s="16"/>
      <c r="R23" s="16"/>
      <c r="S23" s="16"/>
      <c r="T23" s="16"/>
      <c r="U23" s="16"/>
    </row>
    <row r="24" spans="1:21">
      <c r="A24" s="16"/>
      <c r="B24" s="16"/>
      <c r="C24" s="16"/>
      <c r="D24" s="16"/>
      <c r="E24" s="16"/>
      <c r="F24" s="16"/>
      <c r="G24" s="16"/>
      <c r="H24" s="16"/>
      <c r="I24" s="16"/>
      <c r="J24" s="16"/>
      <c r="K24" s="16"/>
      <c r="L24" s="16"/>
      <c r="M24" s="16"/>
      <c r="N24" s="16"/>
      <c r="O24" s="16"/>
      <c r="P24" s="16"/>
      <c r="Q24" s="16"/>
      <c r="R24" s="16"/>
      <c r="S24" s="16"/>
      <c r="T24" s="16"/>
      <c r="U24" s="16"/>
    </row>
    <row r="25" spans="1:21">
      <c r="A25" s="16"/>
      <c r="B25" s="16"/>
      <c r="C25" s="16"/>
      <c r="D25" s="16"/>
      <c r="E25" s="16"/>
      <c r="F25" s="16"/>
      <c r="G25" s="16"/>
      <c r="H25" s="16"/>
      <c r="I25" s="16"/>
      <c r="J25" s="16"/>
      <c r="K25" s="16"/>
      <c r="L25" s="16"/>
      <c r="M25" s="16"/>
      <c r="N25" s="16"/>
      <c r="O25" s="16"/>
      <c r="P25" s="16"/>
      <c r="Q25" s="16"/>
      <c r="R25" s="16"/>
      <c r="S25" s="16"/>
      <c r="T25" s="16"/>
      <c r="U25" s="16"/>
    </row>
    <row r="26" spans="1:21">
      <c r="A26" s="16"/>
      <c r="B26" s="16"/>
      <c r="C26" s="16"/>
      <c r="D26" s="16"/>
      <c r="E26" s="16"/>
      <c r="F26" s="16"/>
      <c r="G26" s="16"/>
      <c r="H26" s="16"/>
      <c r="I26" s="16"/>
      <c r="J26" s="16"/>
      <c r="K26" s="16"/>
      <c r="L26" s="16"/>
      <c r="M26" s="16"/>
      <c r="N26" s="16"/>
      <c r="O26" s="16"/>
      <c r="P26" s="16"/>
      <c r="Q26" s="16"/>
      <c r="R26" s="16"/>
      <c r="S26" s="16"/>
      <c r="T26" s="16"/>
      <c r="U26" s="16"/>
    </row>
    <row r="27" spans="1:21">
      <c r="A27" s="16"/>
      <c r="B27" s="16"/>
      <c r="C27" s="16"/>
      <c r="D27" s="16"/>
      <c r="E27" s="16"/>
      <c r="F27" s="16"/>
      <c r="G27" s="16"/>
      <c r="H27" s="16"/>
      <c r="I27" s="16"/>
      <c r="J27" s="16"/>
      <c r="K27" s="16"/>
      <c r="L27" s="16"/>
      <c r="M27" s="16"/>
      <c r="N27" s="16"/>
      <c r="O27" s="16"/>
      <c r="P27" s="16"/>
      <c r="Q27" s="16"/>
      <c r="R27" s="16"/>
      <c r="S27" s="16"/>
      <c r="T27" s="16"/>
      <c r="U27" s="16"/>
    </row>
    <row r="28" spans="1:21" ht="23.25" customHeight="1">
      <c r="A28" s="16"/>
      <c r="B28" s="16"/>
      <c r="C28" s="16"/>
      <c r="D28" s="16"/>
      <c r="E28" s="16"/>
      <c r="F28" s="16"/>
      <c r="G28" s="16"/>
      <c r="H28" s="16"/>
      <c r="I28" s="16"/>
      <c r="J28" s="16"/>
      <c r="K28" s="16"/>
      <c r="L28" s="16"/>
      <c r="M28" s="16"/>
      <c r="N28" s="16"/>
      <c r="O28" s="16"/>
      <c r="P28" s="16"/>
      <c r="Q28" s="16"/>
      <c r="R28" s="16"/>
      <c r="S28" s="16"/>
      <c r="T28" s="16"/>
      <c r="U28" s="16"/>
    </row>
    <row r="29" spans="1:21" ht="28.5" customHeight="1">
      <c r="A29" s="16"/>
      <c r="B29" s="16"/>
      <c r="C29" s="16"/>
      <c r="D29" s="16"/>
      <c r="E29" s="16"/>
      <c r="F29" s="16"/>
      <c r="G29" s="16"/>
      <c r="H29" s="16"/>
      <c r="I29" s="16"/>
      <c r="J29" s="16"/>
      <c r="K29" s="16"/>
      <c r="L29" s="16"/>
      <c r="M29" s="16"/>
      <c r="N29" s="16"/>
      <c r="O29" s="16"/>
      <c r="P29" s="16"/>
      <c r="Q29" s="16"/>
      <c r="R29" s="16"/>
      <c r="S29" s="16"/>
      <c r="T29" s="16"/>
      <c r="U29" s="16"/>
    </row>
    <row r="30" spans="1:21" ht="22.5" customHeight="1">
      <c r="A30" s="16"/>
      <c r="B30" s="16"/>
      <c r="C30" s="16"/>
      <c r="D30" s="16"/>
      <c r="E30" s="16"/>
      <c r="F30" s="16"/>
      <c r="G30" s="16"/>
      <c r="H30" s="16"/>
      <c r="I30" s="16"/>
      <c r="J30" s="16"/>
      <c r="K30" s="16"/>
      <c r="L30" s="16"/>
      <c r="M30" s="16"/>
      <c r="N30" s="16"/>
      <c r="O30" s="16"/>
      <c r="P30" s="16"/>
      <c r="Q30" s="16"/>
      <c r="R30" s="16"/>
      <c r="S30" s="16"/>
      <c r="T30" s="16"/>
      <c r="U30" s="16"/>
    </row>
    <row r="31" spans="1:21" ht="29.25" customHeight="1">
      <c r="A31" s="16"/>
      <c r="B31" s="16"/>
      <c r="C31" s="16"/>
      <c r="D31" s="16"/>
      <c r="E31" s="16"/>
      <c r="F31" s="16"/>
      <c r="G31" s="16"/>
      <c r="H31" s="16"/>
      <c r="I31" s="16"/>
      <c r="J31" s="16"/>
      <c r="K31" s="16"/>
      <c r="L31" s="16"/>
      <c r="M31" s="16"/>
      <c r="N31" s="16"/>
      <c r="O31" s="16"/>
      <c r="P31" s="16"/>
      <c r="Q31" s="16"/>
      <c r="R31" s="16"/>
      <c r="S31" s="16"/>
      <c r="T31" s="16"/>
      <c r="U31" s="16"/>
    </row>
    <row r="32" spans="1:21" ht="24" customHeight="1">
      <c r="A32" s="16"/>
      <c r="B32" s="16"/>
      <c r="C32" s="16"/>
      <c r="D32" s="16"/>
      <c r="E32" s="16"/>
      <c r="F32" s="16"/>
      <c r="G32" s="16"/>
      <c r="H32" s="16"/>
      <c r="I32" s="16"/>
      <c r="J32" s="16"/>
      <c r="K32" s="16"/>
      <c r="L32" s="16"/>
      <c r="M32" s="16"/>
      <c r="N32" s="16"/>
      <c r="O32" s="16"/>
      <c r="P32" s="16"/>
      <c r="Q32" s="16"/>
      <c r="R32" s="16"/>
      <c r="S32" s="16"/>
      <c r="T32" s="16"/>
      <c r="U32" s="16"/>
    </row>
    <row r="33" spans="1:21">
      <c r="A33" s="16"/>
      <c r="B33" s="16"/>
      <c r="C33" s="16"/>
      <c r="D33" s="16"/>
      <c r="E33" s="16"/>
      <c r="F33" s="16"/>
      <c r="G33" s="16"/>
      <c r="H33" s="16"/>
      <c r="I33" s="16"/>
      <c r="J33" s="16"/>
      <c r="K33" s="16"/>
      <c r="L33" s="16"/>
      <c r="M33" s="16"/>
      <c r="N33" s="16"/>
      <c r="O33" s="16"/>
      <c r="P33" s="16"/>
      <c r="Q33" s="16"/>
      <c r="R33" s="16"/>
      <c r="S33" s="16"/>
      <c r="T33" s="16"/>
      <c r="U33" s="16"/>
    </row>
    <row r="34" spans="1:21">
      <c r="A34" s="16"/>
      <c r="B34" s="16"/>
      <c r="C34" s="16"/>
      <c r="D34" s="16"/>
      <c r="E34" s="16"/>
      <c r="F34" s="16"/>
      <c r="G34" s="16"/>
      <c r="H34" s="16"/>
      <c r="I34" s="16"/>
      <c r="J34" s="16"/>
      <c r="K34" s="16"/>
      <c r="L34" s="16"/>
      <c r="M34" s="16"/>
      <c r="N34" s="16"/>
      <c r="O34" s="16"/>
      <c r="P34" s="16"/>
      <c r="Q34" s="16"/>
      <c r="R34" s="16"/>
      <c r="S34" s="16"/>
      <c r="T34" s="16"/>
      <c r="U34" s="16"/>
    </row>
    <row r="35" spans="1:21" ht="52.5" customHeight="1">
      <c r="A35" s="16"/>
      <c r="B35" s="16"/>
      <c r="C35" s="16"/>
      <c r="D35" s="16"/>
      <c r="E35" s="16"/>
      <c r="F35" s="16"/>
      <c r="G35" s="16"/>
      <c r="H35" s="16"/>
      <c r="I35" s="16"/>
      <c r="J35" s="16"/>
      <c r="K35" s="16"/>
      <c r="L35" s="16"/>
      <c r="M35" s="16"/>
      <c r="N35" s="16"/>
      <c r="O35" s="16"/>
      <c r="P35" s="16"/>
      <c r="Q35" s="16"/>
      <c r="R35" s="16"/>
      <c r="S35" s="16"/>
      <c r="T35" s="16"/>
      <c r="U35" s="16"/>
    </row>
    <row r="36" spans="1:21">
      <c r="A36" s="16"/>
      <c r="B36" s="16"/>
      <c r="C36" s="16"/>
      <c r="D36" s="16"/>
      <c r="E36" s="16"/>
      <c r="F36" s="16"/>
      <c r="G36" s="16"/>
      <c r="H36" s="16"/>
      <c r="I36" s="16"/>
      <c r="J36" s="16"/>
      <c r="K36" s="16"/>
      <c r="L36" s="16"/>
      <c r="M36" s="16"/>
      <c r="N36" s="16"/>
      <c r="O36" s="16"/>
      <c r="P36" s="16"/>
      <c r="Q36" s="16"/>
      <c r="R36" s="16"/>
      <c r="S36" s="16"/>
      <c r="T36" s="16"/>
      <c r="U36" s="16"/>
    </row>
    <row r="37" spans="1:21" ht="30.75" customHeight="1">
      <c r="A37" s="16"/>
      <c r="B37" s="16"/>
      <c r="C37" s="16"/>
      <c r="D37" s="16"/>
      <c r="E37" s="16"/>
      <c r="F37" s="16"/>
      <c r="G37" s="16"/>
      <c r="H37" s="16"/>
      <c r="I37" s="16"/>
      <c r="J37" s="16"/>
      <c r="K37" s="16"/>
      <c r="L37" s="16"/>
      <c r="M37" s="16"/>
      <c r="N37" s="16"/>
      <c r="O37" s="16"/>
      <c r="P37" s="16"/>
      <c r="Q37" s="16"/>
      <c r="R37" s="16"/>
      <c r="S37" s="16"/>
      <c r="T37" s="16"/>
      <c r="U37" s="16"/>
    </row>
    <row r="38" spans="1:21">
      <c r="A38" s="16"/>
      <c r="B38" s="16"/>
      <c r="C38" s="16"/>
      <c r="D38" s="16"/>
      <c r="E38" s="16"/>
      <c r="F38" s="16"/>
      <c r="G38" s="16"/>
      <c r="H38" s="16"/>
      <c r="I38" s="16"/>
      <c r="J38" s="16"/>
      <c r="K38" s="16"/>
      <c r="L38" s="16"/>
      <c r="M38" s="16"/>
      <c r="N38" s="16"/>
      <c r="O38" s="16"/>
      <c r="P38" s="16"/>
      <c r="Q38" s="16"/>
      <c r="R38" s="16"/>
      <c r="S38" s="16"/>
      <c r="T38" s="16"/>
      <c r="U38" s="16"/>
    </row>
    <row r="39" spans="1:21">
      <c r="A39" s="16"/>
      <c r="B39" s="16"/>
      <c r="C39" s="16"/>
      <c r="D39" s="16"/>
      <c r="E39" s="16"/>
      <c r="F39" s="16"/>
      <c r="G39" s="16"/>
      <c r="H39" s="16"/>
      <c r="I39" s="16"/>
      <c r="J39" s="16"/>
      <c r="K39" s="16"/>
      <c r="L39" s="16"/>
      <c r="M39" s="16"/>
      <c r="N39" s="16"/>
      <c r="O39" s="16"/>
      <c r="P39" s="16"/>
      <c r="Q39" s="16"/>
      <c r="R39" s="16"/>
      <c r="S39" s="16"/>
      <c r="T39" s="16"/>
      <c r="U39" s="16"/>
    </row>
    <row r="40" spans="1:21">
      <c r="A40" s="16"/>
      <c r="B40" s="16"/>
      <c r="C40" s="16"/>
      <c r="D40" s="16"/>
      <c r="E40" s="16"/>
      <c r="F40" s="16"/>
      <c r="G40" s="16"/>
      <c r="H40" s="16"/>
      <c r="I40" s="16"/>
      <c r="J40" s="16"/>
      <c r="K40" s="16"/>
      <c r="L40" s="16"/>
      <c r="M40" s="16"/>
      <c r="N40" s="16"/>
      <c r="O40" s="16"/>
      <c r="P40" s="16"/>
      <c r="Q40" s="16"/>
      <c r="R40" s="16"/>
      <c r="S40" s="16"/>
      <c r="T40" s="16"/>
      <c r="U40" s="16"/>
    </row>
    <row r="41" spans="1:21">
      <c r="A41" s="16"/>
      <c r="B41" s="16"/>
      <c r="C41" s="16"/>
      <c r="D41" s="16"/>
      <c r="E41" s="16"/>
      <c r="F41" s="16"/>
      <c r="G41" s="16"/>
      <c r="H41" s="16"/>
      <c r="I41" s="16"/>
      <c r="J41" s="16"/>
      <c r="K41" s="16"/>
      <c r="L41" s="16"/>
      <c r="M41" s="16"/>
      <c r="N41" s="16"/>
      <c r="O41" s="16"/>
      <c r="P41" s="16"/>
      <c r="Q41" s="16"/>
      <c r="R41" s="16"/>
      <c r="S41" s="16"/>
      <c r="T41" s="16"/>
      <c r="U41" s="16"/>
    </row>
    <row r="42" spans="1:21">
      <c r="A42" s="16"/>
      <c r="B42" s="16"/>
      <c r="C42" s="16"/>
      <c r="D42" s="16"/>
      <c r="E42" s="16"/>
      <c r="F42" s="16"/>
      <c r="G42" s="16"/>
      <c r="H42" s="16"/>
      <c r="I42" s="16"/>
      <c r="J42" s="16"/>
      <c r="K42" s="16"/>
      <c r="L42" s="16"/>
      <c r="M42" s="16"/>
      <c r="N42" s="16"/>
      <c r="O42" s="16"/>
      <c r="P42" s="16"/>
      <c r="Q42" s="16"/>
      <c r="R42" s="16"/>
      <c r="S42" s="16"/>
      <c r="T42" s="16"/>
      <c r="U42" s="16"/>
    </row>
    <row r="43" spans="1:21">
      <c r="A43" s="16"/>
      <c r="B43" s="16"/>
      <c r="C43" s="16"/>
      <c r="D43" s="16"/>
      <c r="E43" s="16"/>
      <c r="F43" s="16"/>
      <c r="G43" s="16"/>
      <c r="H43" s="16"/>
      <c r="I43" s="16"/>
      <c r="J43" s="16"/>
      <c r="K43" s="16"/>
      <c r="L43" s="16"/>
      <c r="M43" s="16"/>
      <c r="N43" s="16"/>
      <c r="O43" s="16"/>
      <c r="P43" s="16"/>
      <c r="Q43" s="16"/>
      <c r="R43" s="16"/>
      <c r="S43" s="16"/>
      <c r="T43" s="16"/>
      <c r="U43" s="16"/>
    </row>
    <row r="44" spans="1:21">
      <c r="A44" s="16"/>
      <c r="B44" s="16"/>
      <c r="C44" s="16"/>
      <c r="D44" s="16"/>
      <c r="E44" s="16"/>
      <c r="F44" s="16"/>
      <c r="G44" s="16"/>
      <c r="H44" s="16"/>
      <c r="I44" s="16"/>
      <c r="J44" s="16"/>
      <c r="K44" s="16"/>
      <c r="L44" s="16"/>
      <c r="M44" s="16"/>
      <c r="N44" s="16"/>
      <c r="O44" s="16"/>
      <c r="P44" s="16"/>
      <c r="Q44" s="16"/>
      <c r="R44" s="16"/>
      <c r="S44" s="16"/>
      <c r="T44" s="16"/>
      <c r="U44" s="16"/>
    </row>
    <row r="45" spans="1:21" ht="44.25" customHeight="1">
      <c r="A45" s="16"/>
      <c r="B45" s="16"/>
      <c r="C45" s="16"/>
      <c r="D45" s="16"/>
      <c r="E45" s="16"/>
      <c r="F45" s="16"/>
      <c r="G45" s="16"/>
      <c r="H45" s="16"/>
      <c r="I45" s="16"/>
      <c r="J45" s="16"/>
      <c r="K45" s="16"/>
      <c r="L45" s="16"/>
      <c r="M45" s="16"/>
      <c r="N45" s="16"/>
      <c r="O45" s="16"/>
      <c r="P45" s="16"/>
      <c r="Q45" s="16"/>
      <c r="R45" s="16"/>
      <c r="S45" s="16"/>
      <c r="T45" s="16"/>
      <c r="U45" s="16"/>
    </row>
    <row r="46" spans="1:21" ht="15" customHeight="1">
      <c r="A46" s="16"/>
      <c r="B46" s="16"/>
      <c r="C46" s="16"/>
      <c r="D46" s="16"/>
      <c r="E46" s="16"/>
      <c r="F46" s="16"/>
      <c r="G46" s="16"/>
      <c r="H46" s="16"/>
      <c r="I46" s="16"/>
      <c r="J46" s="16"/>
      <c r="K46" s="16"/>
      <c r="L46" s="16"/>
      <c r="M46" s="16"/>
      <c r="N46" s="16"/>
      <c r="O46" s="16"/>
      <c r="P46" s="16"/>
      <c r="Q46" s="16"/>
      <c r="R46" s="16"/>
      <c r="S46" s="16"/>
      <c r="T46" s="16"/>
      <c r="U46" s="16"/>
    </row>
    <row r="47" spans="1:21">
      <c r="A47" s="16"/>
      <c r="B47" s="16"/>
      <c r="C47" s="16"/>
      <c r="D47" s="16"/>
      <c r="E47" s="16"/>
      <c r="F47" s="16"/>
      <c r="G47" s="16"/>
      <c r="H47" s="16"/>
      <c r="I47" s="16"/>
      <c r="J47" s="16"/>
      <c r="K47" s="16"/>
      <c r="L47" s="16"/>
      <c r="M47" s="16"/>
      <c r="N47" s="16"/>
      <c r="O47" s="16"/>
      <c r="P47" s="16"/>
      <c r="Q47" s="16"/>
      <c r="R47" s="16"/>
      <c r="S47" s="16"/>
      <c r="T47" s="16"/>
      <c r="U47" s="16"/>
    </row>
    <row r="48" spans="1:21" ht="48.75" customHeight="1">
      <c r="A48" s="16"/>
      <c r="B48" s="16"/>
      <c r="C48" s="16"/>
      <c r="D48" s="16"/>
      <c r="E48" s="16"/>
      <c r="F48" s="16"/>
      <c r="G48" s="16"/>
      <c r="H48" s="16"/>
      <c r="I48" s="16"/>
      <c r="J48" s="16"/>
      <c r="K48" s="16"/>
      <c r="L48" s="16"/>
      <c r="M48" s="16"/>
      <c r="N48" s="16"/>
      <c r="O48" s="16"/>
      <c r="P48" s="16"/>
      <c r="Q48" s="16"/>
      <c r="R48" s="16"/>
      <c r="S48" s="16"/>
      <c r="T48" s="16"/>
      <c r="U48" s="16"/>
    </row>
    <row r="49" spans="1:21" ht="45.75" customHeight="1">
      <c r="A49" s="16"/>
      <c r="B49" s="16"/>
      <c r="C49" s="16"/>
      <c r="D49" s="16"/>
      <c r="E49" s="16"/>
      <c r="F49" s="16"/>
      <c r="G49" s="16"/>
      <c r="H49" s="16"/>
      <c r="I49" s="16"/>
      <c r="J49" s="16"/>
      <c r="K49" s="16"/>
      <c r="L49" s="16"/>
      <c r="M49" s="16"/>
      <c r="N49" s="16"/>
      <c r="O49" s="16"/>
      <c r="P49" s="16"/>
      <c r="Q49" s="16"/>
      <c r="R49" s="16"/>
      <c r="S49" s="16"/>
      <c r="T49" s="16"/>
      <c r="U49" s="16"/>
    </row>
    <row r="50" spans="1:21" ht="15" customHeight="1">
      <c r="A50" s="16"/>
      <c r="B50" s="16"/>
      <c r="C50" s="16"/>
      <c r="D50" s="16"/>
      <c r="E50" s="16"/>
      <c r="F50" s="16"/>
      <c r="G50" s="16"/>
      <c r="H50" s="16"/>
      <c r="I50" s="16"/>
      <c r="J50" s="16"/>
      <c r="K50" s="16"/>
      <c r="L50" s="16"/>
      <c r="M50" s="16"/>
      <c r="N50" s="16"/>
      <c r="O50" s="16"/>
      <c r="P50" s="16"/>
      <c r="Q50" s="16"/>
      <c r="R50" s="16"/>
      <c r="S50" s="16"/>
      <c r="T50" s="16"/>
      <c r="U50" s="16"/>
    </row>
    <row r="51" spans="1:21">
      <c r="A51" s="16"/>
      <c r="B51" s="16"/>
      <c r="C51" s="16"/>
      <c r="D51" s="16"/>
      <c r="E51" s="16"/>
      <c r="F51" s="16"/>
      <c r="G51" s="16"/>
      <c r="H51" s="16"/>
      <c r="I51" s="16"/>
      <c r="J51" s="16"/>
      <c r="K51" s="16"/>
      <c r="L51" s="16"/>
      <c r="M51" s="16"/>
      <c r="N51" s="16"/>
      <c r="O51" s="16"/>
      <c r="P51" s="16"/>
      <c r="Q51" s="16"/>
      <c r="R51" s="16"/>
      <c r="S51" s="16"/>
      <c r="T51" s="16"/>
      <c r="U51" s="16"/>
    </row>
    <row r="52" spans="1:21">
      <c r="A52" s="16"/>
      <c r="B52" s="16"/>
      <c r="C52" s="16"/>
      <c r="D52" s="16"/>
      <c r="E52" s="16"/>
      <c r="F52" s="16"/>
      <c r="G52" s="16"/>
      <c r="H52" s="16"/>
      <c r="I52" s="16"/>
      <c r="J52" s="16"/>
      <c r="K52" s="16"/>
      <c r="L52" s="16"/>
      <c r="M52" s="16"/>
      <c r="N52" s="16"/>
      <c r="O52" s="16"/>
      <c r="P52" s="16"/>
      <c r="Q52" s="16"/>
      <c r="R52" s="16"/>
      <c r="S52" s="16"/>
      <c r="T52" s="16"/>
      <c r="U52" s="16"/>
    </row>
    <row r="53" spans="1:21">
      <c r="A53" s="16"/>
      <c r="B53" s="16"/>
      <c r="C53" s="16"/>
      <c r="D53" s="16"/>
      <c r="E53" s="16"/>
      <c r="F53" s="16"/>
      <c r="G53" s="16"/>
      <c r="H53" s="16"/>
      <c r="I53" s="16"/>
      <c r="J53" s="16"/>
      <c r="K53" s="16"/>
      <c r="L53" s="16"/>
      <c r="M53" s="16"/>
      <c r="N53" s="16"/>
      <c r="O53" s="16"/>
      <c r="P53" s="16"/>
      <c r="Q53" s="16"/>
      <c r="R53" s="16"/>
      <c r="S53" s="16"/>
      <c r="T53" s="16"/>
      <c r="U53" s="16"/>
    </row>
    <row r="54" spans="1:21">
      <c r="A54" s="16"/>
      <c r="B54" s="16"/>
      <c r="C54" s="16"/>
      <c r="D54" s="16"/>
      <c r="E54" s="16"/>
      <c r="F54" s="16"/>
      <c r="G54" s="16"/>
      <c r="H54" s="16"/>
      <c r="I54" s="16"/>
      <c r="J54" s="16"/>
      <c r="K54" s="16"/>
      <c r="L54" s="16"/>
      <c r="M54" s="16"/>
      <c r="N54" s="16"/>
      <c r="O54" s="16"/>
      <c r="P54" s="16"/>
      <c r="Q54" s="16"/>
      <c r="R54" s="16"/>
      <c r="S54" s="16"/>
      <c r="T54" s="16"/>
      <c r="U54" s="16"/>
    </row>
    <row r="55" spans="1:21">
      <c r="A55" s="16"/>
      <c r="B55" s="16"/>
      <c r="C55" s="16"/>
      <c r="D55" s="16"/>
      <c r="E55" s="16"/>
      <c r="F55" s="16"/>
      <c r="G55" s="16"/>
      <c r="H55" s="16"/>
      <c r="I55" s="16"/>
      <c r="J55" s="16"/>
      <c r="K55" s="16"/>
      <c r="L55" s="16"/>
      <c r="M55" s="16"/>
      <c r="N55" s="16"/>
      <c r="O55" s="16"/>
      <c r="P55" s="16"/>
      <c r="Q55" s="16"/>
      <c r="R55" s="16"/>
      <c r="S55" s="16"/>
      <c r="T55" s="16"/>
      <c r="U55" s="16"/>
    </row>
    <row r="56" spans="1:21">
      <c r="A56" s="16"/>
      <c r="B56" s="16"/>
      <c r="C56" s="16"/>
      <c r="D56" s="16"/>
      <c r="E56" s="16"/>
      <c r="F56" s="16"/>
      <c r="G56" s="16"/>
      <c r="H56" s="16"/>
      <c r="I56" s="16"/>
      <c r="J56" s="16"/>
      <c r="K56" s="16"/>
      <c r="L56" s="16"/>
      <c r="M56" s="16"/>
      <c r="N56" s="16"/>
      <c r="O56" s="16"/>
      <c r="P56" s="16"/>
      <c r="Q56" s="16"/>
      <c r="R56" s="16"/>
      <c r="S56" s="16"/>
      <c r="T56" s="16"/>
      <c r="U56" s="16"/>
    </row>
    <row r="57" spans="1:21">
      <c r="A57" s="16"/>
      <c r="B57" s="16"/>
      <c r="C57" s="16"/>
      <c r="D57" s="16"/>
      <c r="E57" s="16"/>
      <c r="F57" s="16"/>
      <c r="G57" s="16"/>
      <c r="H57" s="16"/>
      <c r="I57" s="16"/>
      <c r="J57" s="16"/>
      <c r="K57" s="16"/>
      <c r="L57" s="16"/>
      <c r="M57" s="16"/>
      <c r="N57" s="16"/>
      <c r="O57" s="16"/>
      <c r="P57" s="16"/>
      <c r="Q57" s="16"/>
      <c r="R57" s="16"/>
      <c r="S57" s="16"/>
      <c r="T57" s="16"/>
      <c r="U57" s="16"/>
    </row>
    <row r="58" spans="1:21">
      <c r="A58" s="16"/>
      <c r="B58" s="16"/>
      <c r="C58" s="16"/>
      <c r="D58" s="16"/>
      <c r="E58" s="16"/>
      <c r="F58" s="16"/>
      <c r="G58" s="16"/>
      <c r="H58" s="16"/>
      <c r="I58" s="16"/>
      <c r="J58" s="16"/>
      <c r="K58" s="16"/>
      <c r="L58" s="16"/>
      <c r="M58" s="16"/>
      <c r="N58" s="16"/>
      <c r="O58" s="16"/>
      <c r="P58" s="16"/>
      <c r="Q58" s="16"/>
      <c r="R58" s="16"/>
      <c r="S58" s="16"/>
      <c r="T58" s="16"/>
      <c r="U58" s="16"/>
    </row>
    <row r="59" spans="1:21">
      <c r="A59" s="16"/>
      <c r="B59" s="16"/>
      <c r="C59" s="16"/>
      <c r="D59" s="16"/>
      <c r="E59" s="16"/>
      <c r="F59" s="16"/>
      <c r="G59" s="16"/>
      <c r="H59" s="16"/>
      <c r="I59" s="16"/>
      <c r="J59" s="16"/>
      <c r="K59" s="16"/>
      <c r="L59" s="16"/>
      <c r="M59" s="16"/>
      <c r="N59" s="16"/>
      <c r="O59" s="16"/>
      <c r="P59" s="16"/>
      <c r="Q59" s="16"/>
      <c r="R59" s="16"/>
      <c r="S59" s="16"/>
      <c r="T59" s="16"/>
      <c r="U59" s="16"/>
    </row>
    <row r="60" spans="1:21">
      <c r="A60" s="16"/>
      <c r="B60" s="16"/>
      <c r="C60" s="16"/>
      <c r="D60" s="16"/>
      <c r="E60" s="16"/>
      <c r="F60" s="16"/>
      <c r="G60" s="16"/>
      <c r="H60" s="16"/>
      <c r="I60" s="16"/>
      <c r="J60" s="16"/>
      <c r="K60" s="16"/>
      <c r="L60" s="16"/>
      <c r="M60" s="16"/>
      <c r="N60" s="16"/>
      <c r="O60" s="16"/>
      <c r="P60" s="16"/>
      <c r="Q60" s="16"/>
      <c r="R60" s="16"/>
      <c r="S60" s="16"/>
      <c r="T60" s="16"/>
      <c r="U60" s="16"/>
    </row>
    <row r="61" spans="1:21" ht="15" customHeight="1">
      <c r="A61" s="16"/>
      <c r="B61" s="16"/>
      <c r="C61" s="16"/>
      <c r="D61" s="16"/>
      <c r="E61" s="16"/>
      <c r="F61" s="16"/>
      <c r="G61" s="16"/>
      <c r="H61" s="16"/>
      <c r="I61" s="16"/>
      <c r="J61" s="16"/>
      <c r="K61" s="16"/>
      <c r="L61" s="16"/>
      <c r="M61" s="16"/>
      <c r="N61" s="16"/>
      <c r="O61" s="16"/>
      <c r="P61" s="16"/>
      <c r="Q61" s="16"/>
      <c r="R61" s="16"/>
      <c r="S61" s="16"/>
      <c r="T61" s="16"/>
      <c r="U61" s="16"/>
    </row>
    <row r="62" spans="1:21">
      <c r="A62" s="16"/>
      <c r="B62" s="16"/>
      <c r="C62" s="16"/>
      <c r="D62" s="16"/>
      <c r="E62" s="16"/>
      <c r="F62" s="16"/>
      <c r="G62" s="16"/>
      <c r="H62" s="16"/>
      <c r="I62" s="16"/>
      <c r="J62" s="16"/>
      <c r="K62" s="16"/>
      <c r="L62" s="16"/>
      <c r="M62" s="16"/>
      <c r="N62" s="16"/>
      <c r="O62" s="16"/>
      <c r="P62" s="16"/>
      <c r="Q62" s="16"/>
      <c r="R62" s="16"/>
      <c r="S62" s="16"/>
      <c r="T62" s="16"/>
      <c r="U62" s="16"/>
    </row>
    <row r="63" spans="1:21">
      <c r="A63" s="16"/>
      <c r="B63" s="16"/>
      <c r="C63" s="16"/>
      <c r="D63" s="16"/>
      <c r="E63" s="16"/>
      <c r="F63" s="16"/>
      <c r="G63" s="16"/>
      <c r="H63" s="16"/>
      <c r="I63" s="16"/>
      <c r="J63" s="16"/>
      <c r="K63" s="16"/>
      <c r="L63" s="16"/>
      <c r="M63" s="16"/>
      <c r="N63" s="16"/>
      <c r="O63" s="16"/>
      <c r="P63" s="16"/>
      <c r="Q63" s="16"/>
      <c r="R63" s="16"/>
      <c r="S63" s="16"/>
      <c r="T63" s="16"/>
      <c r="U63" s="16"/>
    </row>
    <row r="64" spans="1:21">
      <c r="A64" s="16"/>
      <c r="B64" s="16"/>
      <c r="C64" s="16"/>
      <c r="D64" s="16"/>
      <c r="E64" s="16"/>
      <c r="F64" s="16"/>
      <c r="G64" s="16"/>
      <c r="H64" s="16"/>
      <c r="I64" s="16"/>
      <c r="J64" s="16"/>
      <c r="K64" s="16"/>
      <c r="L64" s="16"/>
      <c r="M64" s="16"/>
      <c r="N64" s="16"/>
      <c r="O64" s="16"/>
      <c r="P64" s="16"/>
      <c r="Q64" s="16"/>
      <c r="R64" s="16"/>
      <c r="S64" s="16"/>
      <c r="T64" s="16"/>
      <c r="U64" s="16"/>
    </row>
    <row r="65" spans="1:21">
      <c r="A65" s="16"/>
      <c r="B65" s="16"/>
      <c r="C65" s="16"/>
      <c r="D65" s="16"/>
      <c r="E65" s="16"/>
      <c r="F65" s="16"/>
      <c r="G65" s="16"/>
      <c r="H65" s="16"/>
      <c r="I65" s="16"/>
      <c r="J65" s="16"/>
      <c r="K65" s="16"/>
      <c r="L65" s="16"/>
      <c r="M65" s="16"/>
      <c r="N65" s="16"/>
      <c r="O65" s="16"/>
      <c r="P65" s="16"/>
      <c r="Q65" s="16"/>
      <c r="R65" s="16"/>
      <c r="S65" s="16"/>
      <c r="T65" s="16"/>
      <c r="U65" s="16"/>
    </row>
    <row r="66" spans="1:21">
      <c r="A66" s="16"/>
      <c r="B66" s="16"/>
      <c r="C66" s="16"/>
      <c r="D66" s="16"/>
      <c r="E66" s="16"/>
      <c r="F66" s="16"/>
      <c r="G66" s="16"/>
      <c r="H66" s="16"/>
      <c r="I66" s="16"/>
      <c r="J66" s="16"/>
      <c r="K66" s="16"/>
      <c r="L66" s="16"/>
      <c r="M66" s="16"/>
      <c r="N66" s="16"/>
      <c r="O66" s="16"/>
      <c r="P66" s="16"/>
      <c r="Q66" s="16"/>
      <c r="R66" s="16"/>
      <c r="S66" s="16"/>
      <c r="T66" s="16"/>
      <c r="U66" s="16"/>
    </row>
    <row r="67" spans="1:21">
      <c r="A67" s="16"/>
      <c r="B67" s="16"/>
      <c r="C67" s="16"/>
      <c r="D67" s="16"/>
      <c r="E67" s="16"/>
      <c r="F67" s="16"/>
      <c r="G67" s="16"/>
      <c r="H67" s="16"/>
      <c r="I67" s="16"/>
      <c r="J67" s="16"/>
      <c r="K67" s="16"/>
      <c r="L67" s="16"/>
      <c r="M67" s="16"/>
      <c r="N67" s="16"/>
      <c r="O67" s="16"/>
      <c r="P67" s="16"/>
      <c r="Q67" s="16"/>
      <c r="R67" s="16"/>
      <c r="S67" s="16"/>
      <c r="T67" s="16"/>
      <c r="U67" s="16"/>
    </row>
    <row r="68" spans="1:21">
      <c r="A68" s="16"/>
      <c r="B68" s="16"/>
      <c r="C68" s="16"/>
      <c r="D68" s="16"/>
      <c r="E68" s="16"/>
      <c r="F68" s="16"/>
      <c r="G68" s="16"/>
      <c r="H68" s="16"/>
      <c r="I68" s="16"/>
      <c r="J68" s="16"/>
      <c r="K68" s="16"/>
      <c r="L68" s="16"/>
      <c r="M68" s="16"/>
      <c r="N68" s="16"/>
      <c r="O68" s="16"/>
      <c r="P68" s="16"/>
      <c r="Q68" s="16"/>
      <c r="R68" s="16"/>
      <c r="S68" s="16"/>
      <c r="T68" s="16"/>
      <c r="U68" s="16"/>
    </row>
    <row r="69" spans="1:21">
      <c r="A69" s="16"/>
      <c r="B69" s="16"/>
      <c r="C69" s="16"/>
      <c r="D69" s="16"/>
      <c r="E69" s="16"/>
      <c r="F69" s="16"/>
      <c r="G69" s="16"/>
      <c r="H69" s="16"/>
      <c r="I69" s="16"/>
      <c r="J69" s="16"/>
      <c r="K69" s="16"/>
      <c r="L69" s="16"/>
      <c r="M69" s="16"/>
      <c r="N69" s="16"/>
      <c r="O69" s="16"/>
      <c r="P69" s="16"/>
      <c r="Q69" s="16"/>
      <c r="R69" s="16"/>
      <c r="S69" s="16"/>
      <c r="T69" s="16"/>
      <c r="U69" s="16"/>
    </row>
    <row r="70" spans="1:21">
      <c r="A70" s="16"/>
      <c r="B70" s="16"/>
      <c r="C70" s="16"/>
      <c r="D70" s="16"/>
      <c r="E70" s="16"/>
      <c r="F70" s="16"/>
      <c r="G70" s="16"/>
      <c r="H70" s="16"/>
      <c r="I70" s="16"/>
      <c r="J70" s="16"/>
      <c r="K70" s="16"/>
      <c r="L70" s="16"/>
      <c r="M70" s="16"/>
      <c r="N70" s="16"/>
      <c r="O70" s="16"/>
      <c r="P70" s="16"/>
      <c r="Q70" s="16"/>
      <c r="R70" s="16"/>
      <c r="S70" s="16"/>
      <c r="T70" s="16"/>
      <c r="U70" s="16"/>
    </row>
    <row r="71" spans="1:21">
      <c r="A71" s="16"/>
      <c r="B71" s="16"/>
      <c r="C71" s="16"/>
      <c r="D71" s="16"/>
      <c r="E71" s="16"/>
      <c r="F71" s="16"/>
      <c r="G71" s="16"/>
      <c r="H71" s="16"/>
      <c r="I71" s="16"/>
      <c r="J71" s="16"/>
      <c r="K71" s="16"/>
      <c r="L71" s="16"/>
      <c r="M71" s="16"/>
      <c r="N71" s="16"/>
      <c r="O71" s="16"/>
      <c r="P71" s="16"/>
      <c r="Q71" s="16"/>
      <c r="R71" s="16"/>
      <c r="S71" s="16"/>
      <c r="T71" s="16"/>
      <c r="U71" s="16"/>
    </row>
    <row r="72" spans="1:21">
      <c r="A72" s="16"/>
      <c r="B72" s="16"/>
      <c r="C72" s="16"/>
      <c r="D72" s="16"/>
      <c r="E72" s="16"/>
      <c r="F72" s="16"/>
      <c r="G72" s="16"/>
      <c r="H72" s="16"/>
      <c r="I72" s="16"/>
      <c r="J72" s="16"/>
      <c r="K72" s="16"/>
      <c r="L72" s="16"/>
      <c r="M72" s="16"/>
      <c r="N72" s="16"/>
      <c r="O72" s="16"/>
      <c r="P72" s="16"/>
      <c r="Q72" s="16"/>
      <c r="R72" s="16"/>
      <c r="S72" s="16"/>
      <c r="T72" s="16"/>
      <c r="U72" s="16"/>
    </row>
    <row r="73" spans="1:21" ht="38.25" customHeight="1">
      <c r="A73" s="16"/>
      <c r="B73" s="16"/>
      <c r="C73" s="16"/>
      <c r="D73" s="16"/>
      <c r="E73" s="16"/>
      <c r="F73" s="16"/>
      <c r="G73" s="16"/>
      <c r="H73" s="16"/>
      <c r="I73" s="16"/>
      <c r="J73" s="16"/>
      <c r="K73" s="16"/>
      <c r="L73" s="16"/>
      <c r="M73" s="16"/>
      <c r="N73" s="16"/>
      <c r="O73" s="16"/>
      <c r="P73" s="16"/>
      <c r="Q73" s="16"/>
      <c r="R73" s="16"/>
      <c r="S73" s="16"/>
      <c r="T73" s="16"/>
      <c r="U73" s="16"/>
    </row>
    <row r="74" spans="1:21" ht="38.25" customHeight="1">
      <c r="A74" s="16"/>
      <c r="B74" s="16"/>
      <c r="C74" s="16"/>
      <c r="D74" s="16"/>
      <c r="E74" s="16"/>
      <c r="F74" s="16"/>
      <c r="G74" s="16"/>
      <c r="H74" s="16"/>
      <c r="I74" s="16"/>
      <c r="J74" s="16"/>
      <c r="K74" s="16"/>
      <c r="L74" s="16"/>
      <c r="M74" s="16"/>
      <c r="N74" s="16"/>
      <c r="O74" s="16"/>
      <c r="P74" s="16"/>
      <c r="Q74" s="16"/>
      <c r="R74" s="16"/>
      <c r="S74" s="16"/>
      <c r="T74" s="16"/>
      <c r="U74" s="16"/>
    </row>
    <row r="75" spans="1:21" ht="25.5" customHeight="1">
      <c r="A75" s="16"/>
      <c r="B75" s="16"/>
      <c r="C75" s="16"/>
      <c r="D75" s="16"/>
      <c r="E75" s="16"/>
      <c r="F75" s="16"/>
      <c r="G75" s="16"/>
      <c r="H75" s="16"/>
      <c r="I75" s="16"/>
      <c r="J75" s="16"/>
      <c r="K75" s="16"/>
      <c r="L75" s="16"/>
      <c r="M75" s="16"/>
      <c r="N75" s="16"/>
      <c r="O75" s="16"/>
      <c r="P75" s="16"/>
      <c r="Q75" s="16"/>
      <c r="R75" s="16"/>
      <c r="S75" s="16"/>
      <c r="T75" s="16"/>
      <c r="U75" s="16"/>
    </row>
    <row r="76" spans="1:21" ht="35.25" customHeight="1">
      <c r="A76" s="16"/>
      <c r="B76" s="16"/>
      <c r="C76" s="16"/>
      <c r="D76" s="16"/>
      <c r="E76" s="16"/>
      <c r="F76" s="16"/>
      <c r="G76" s="16"/>
      <c r="H76" s="16"/>
      <c r="I76" s="16"/>
      <c r="J76" s="16"/>
      <c r="K76" s="16"/>
      <c r="L76" s="16"/>
      <c r="M76" s="16"/>
      <c r="N76" s="16"/>
      <c r="O76" s="16"/>
      <c r="P76" s="16"/>
      <c r="Q76" s="16"/>
      <c r="R76" s="16"/>
      <c r="S76" s="16"/>
      <c r="T76" s="16"/>
      <c r="U76" s="16"/>
    </row>
    <row r="77" spans="1:21" ht="33.75" customHeight="1">
      <c r="A77" s="16"/>
      <c r="B77" s="16"/>
      <c r="C77" s="16"/>
      <c r="D77" s="16"/>
      <c r="E77" s="16"/>
      <c r="F77" s="16"/>
      <c r="G77" s="16"/>
      <c r="H77" s="16"/>
      <c r="I77" s="16"/>
      <c r="J77" s="16"/>
      <c r="K77" s="16"/>
      <c r="L77" s="16"/>
      <c r="M77" s="16"/>
      <c r="N77" s="16"/>
      <c r="O77" s="16"/>
      <c r="P77" s="16"/>
      <c r="Q77" s="16"/>
      <c r="R77" s="16"/>
      <c r="S77" s="16"/>
      <c r="T77" s="16"/>
      <c r="U77" s="16"/>
    </row>
    <row r="78" spans="1:21" ht="21" customHeight="1">
      <c r="A78" s="16"/>
      <c r="B78" s="16"/>
      <c r="C78" s="16"/>
      <c r="D78" s="16"/>
      <c r="E78" s="16"/>
      <c r="F78" s="16"/>
      <c r="G78" s="16"/>
      <c r="H78" s="16"/>
      <c r="I78" s="16"/>
      <c r="J78" s="16"/>
      <c r="K78" s="16"/>
      <c r="L78" s="16"/>
      <c r="M78" s="16"/>
      <c r="N78" s="16"/>
      <c r="O78" s="16"/>
      <c r="P78" s="16"/>
      <c r="Q78" s="16"/>
      <c r="R78" s="16"/>
      <c r="S78" s="16"/>
      <c r="T78" s="16"/>
      <c r="U78" s="16"/>
    </row>
    <row r="79" spans="1:21" ht="21.75" customHeight="1">
      <c r="A79" s="16"/>
      <c r="B79" s="16"/>
      <c r="C79" s="16"/>
      <c r="D79" s="16"/>
      <c r="E79" s="16"/>
      <c r="F79" s="16"/>
      <c r="G79" s="16"/>
      <c r="H79" s="16"/>
      <c r="I79" s="16"/>
      <c r="J79" s="16"/>
      <c r="K79" s="16"/>
      <c r="L79" s="16"/>
      <c r="M79" s="16"/>
      <c r="N79" s="16"/>
      <c r="O79" s="16"/>
      <c r="P79" s="16"/>
      <c r="Q79" s="16"/>
      <c r="R79" s="16"/>
      <c r="S79" s="16"/>
      <c r="T79" s="16"/>
      <c r="U79" s="16"/>
    </row>
    <row r="80" spans="1:21" ht="30.75" customHeight="1">
      <c r="A80" s="16"/>
      <c r="B80" s="16"/>
      <c r="C80" s="16"/>
      <c r="D80" s="16"/>
      <c r="E80" s="16"/>
      <c r="F80" s="16"/>
      <c r="G80" s="16"/>
      <c r="H80" s="16"/>
      <c r="I80" s="16"/>
      <c r="J80" s="16"/>
      <c r="K80" s="16"/>
      <c r="L80" s="16"/>
      <c r="M80" s="16"/>
      <c r="N80" s="16"/>
      <c r="O80" s="16"/>
      <c r="P80" s="16"/>
      <c r="Q80" s="16"/>
      <c r="R80" s="16"/>
      <c r="S80" s="16"/>
      <c r="T80" s="16"/>
      <c r="U80" s="16"/>
    </row>
    <row r="81" spans="1:21" ht="54" customHeight="1">
      <c r="A81" s="16"/>
      <c r="B81" s="16"/>
      <c r="C81" s="16"/>
      <c r="D81" s="16"/>
      <c r="E81" s="16"/>
      <c r="F81" s="16"/>
      <c r="G81" s="16"/>
      <c r="H81" s="16"/>
      <c r="I81" s="16"/>
      <c r="J81" s="16"/>
      <c r="K81" s="16"/>
      <c r="L81" s="16"/>
      <c r="M81" s="16"/>
      <c r="N81" s="16"/>
      <c r="O81" s="16"/>
      <c r="P81" s="16"/>
      <c r="Q81" s="16"/>
      <c r="R81" s="16"/>
      <c r="S81" s="16"/>
      <c r="T81" s="16"/>
      <c r="U81" s="16"/>
    </row>
    <row r="82" spans="1:21" ht="26.25" customHeight="1">
      <c r="A82" s="16"/>
      <c r="B82" s="16"/>
      <c r="C82" s="16"/>
      <c r="D82" s="16"/>
      <c r="E82" s="16"/>
      <c r="F82" s="16"/>
      <c r="G82" s="16"/>
      <c r="H82" s="16"/>
      <c r="I82" s="16"/>
      <c r="J82" s="16"/>
      <c r="K82" s="16"/>
      <c r="L82" s="16"/>
      <c r="M82" s="16"/>
      <c r="N82" s="16"/>
      <c r="O82" s="16"/>
      <c r="P82" s="16"/>
      <c r="Q82" s="16"/>
      <c r="R82" s="16"/>
      <c r="S82" s="16"/>
      <c r="T82" s="16"/>
      <c r="U82" s="16"/>
    </row>
    <row r="83" spans="1:21" ht="31.5" customHeight="1">
      <c r="A83" s="16"/>
      <c r="B83" s="16"/>
      <c r="C83" s="16"/>
      <c r="D83" s="16"/>
      <c r="E83" s="16"/>
      <c r="F83" s="16"/>
      <c r="G83" s="16"/>
      <c r="H83" s="16"/>
      <c r="I83" s="16"/>
      <c r="J83" s="16"/>
      <c r="K83" s="16"/>
      <c r="L83" s="16"/>
      <c r="M83" s="16"/>
      <c r="N83" s="16"/>
      <c r="O83" s="16"/>
      <c r="P83" s="16"/>
      <c r="Q83" s="16"/>
      <c r="R83" s="16"/>
      <c r="S83" s="16"/>
      <c r="T83" s="16"/>
      <c r="U83" s="16"/>
    </row>
    <row r="84" spans="1:21">
      <c r="A84" s="16"/>
      <c r="B84" s="16"/>
      <c r="C84" s="16"/>
      <c r="D84" s="16"/>
      <c r="E84" s="16"/>
      <c r="F84" s="16"/>
      <c r="G84" s="16"/>
      <c r="H84" s="16"/>
      <c r="I84" s="16"/>
      <c r="J84" s="16"/>
      <c r="K84" s="16"/>
      <c r="L84" s="16"/>
      <c r="M84" s="16"/>
      <c r="N84" s="16"/>
      <c r="O84" s="16"/>
      <c r="P84" s="16"/>
      <c r="Q84" s="16"/>
      <c r="R84" s="16"/>
      <c r="S84" s="16"/>
      <c r="T84" s="16"/>
      <c r="U84" s="16"/>
    </row>
    <row r="85" spans="1:21">
      <c r="A85" s="16"/>
      <c r="B85" s="16"/>
      <c r="C85" s="16"/>
      <c r="D85" s="16"/>
      <c r="E85" s="16"/>
      <c r="F85" s="16"/>
      <c r="G85" s="16"/>
      <c r="H85" s="16"/>
      <c r="I85" s="16"/>
      <c r="J85" s="16"/>
      <c r="K85" s="16"/>
      <c r="L85" s="16"/>
      <c r="M85" s="16"/>
      <c r="N85" s="16"/>
      <c r="O85" s="16"/>
      <c r="P85" s="16"/>
      <c r="Q85" s="16"/>
      <c r="R85" s="16"/>
      <c r="S85" s="16"/>
      <c r="T85" s="16"/>
      <c r="U85" s="16"/>
    </row>
    <row r="86" spans="1:21">
      <c r="A86" s="16"/>
      <c r="B86" s="16"/>
      <c r="C86" s="16"/>
      <c r="D86" s="16"/>
      <c r="E86" s="16"/>
      <c r="F86" s="16"/>
      <c r="G86" s="16"/>
      <c r="H86" s="16"/>
      <c r="I86" s="16"/>
      <c r="J86" s="16"/>
      <c r="K86" s="16"/>
      <c r="L86" s="16"/>
      <c r="M86" s="16"/>
      <c r="N86" s="16"/>
      <c r="O86" s="16"/>
      <c r="P86" s="16"/>
      <c r="Q86" s="16"/>
      <c r="R86" s="16"/>
      <c r="S86" s="16"/>
      <c r="T86" s="16"/>
      <c r="U86" s="16"/>
    </row>
    <row r="87" spans="1:21">
      <c r="A87" s="16"/>
      <c r="B87" s="16"/>
      <c r="C87" s="16"/>
      <c r="D87" s="16"/>
      <c r="E87" s="16"/>
      <c r="F87" s="16"/>
      <c r="G87" s="16"/>
      <c r="H87" s="16"/>
      <c r="I87" s="16"/>
      <c r="J87" s="16"/>
      <c r="K87" s="16"/>
      <c r="L87" s="16"/>
      <c r="M87" s="16"/>
      <c r="N87" s="16"/>
      <c r="O87" s="16"/>
      <c r="P87" s="16"/>
      <c r="Q87" s="16"/>
      <c r="R87" s="16"/>
      <c r="S87" s="16"/>
      <c r="T87" s="16"/>
      <c r="U87" s="16"/>
    </row>
    <row r="88" spans="1:21">
      <c r="A88" s="16"/>
      <c r="B88" s="16"/>
      <c r="C88" s="16"/>
      <c r="D88" s="16"/>
      <c r="E88" s="16"/>
      <c r="F88" s="16"/>
      <c r="G88" s="16"/>
      <c r="H88" s="16"/>
      <c r="I88" s="16"/>
      <c r="J88" s="16"/>
      <c r="K88" s="16"/>
      <c r="L88" s="16"/>
      <c r="M88" s="16"/>
      <c r="N88" s="16"/>
      <c r="O88" s="16"/>
      <c r="P88" s="16"/>
      <c r="Q88" s="16"/>
      <c r="R88" s="16"/>
      <c r="S88" s="16"/>
      <c r="T88" s="16"/>
      <c r="U88" s="16"/>
    </row>
    <row r="89" spans="1:21">
      <c r="A89" s="16"/>
      <c r="B89" s="16"/>
      <c r="C89" s="16"/>
      <c r="D89" s="16"/>
      <c r="E89" s="16"/>
      <c r="F89" s="16"/>
      <c r="G89" s="16"/>
      <c r="H89" s="16"/>
      <c r="I89" s="16"/>
      <c r="J89" s="16"/>
      <c r="K89" s="16"/>
      <c r="L89" s="16"/>
      <c r="M89" s="16"/>
      <c r="N89" s="16"/>
      <c r="O89" s="16"/>
      <c r="P89" s="16"/>
      <c r="Q89" s="16"/>
      <c r="R89" s="16"/>
      <c r="S89" s="16"/>
      <c r="T89" s="16"/>
      <c r="U89" s="16"/>
    </row>
    <row r="90" spans="1:21">
      <c r="A90" s="16"/>
      <c r="B90" s="16"/>
      <c r="C90" s="16"/>
      <c r="D90" s="16"/>
      <c r="E90" s="16"/>
      <c r="F90" s="16"/>
      <c r="G90" s="16"/>
      <c r="H90" s="16"/>
      <c r="I90" s="16"/>
      <c r="J90" s="16"/>
      <c r="K90" s="16"/>
      <c r="L90" s="16"/>
      <c r="M90" s="16"/>
      <c r="N90" s="16"/>
      <c r="O90" s="16"/>
      <c r="P90" s="16"/>
      <c r="Q90" s="16"/>
      <c r="R90" s="16"/>
      <c r="S90" s="16"/>
      <c r="T90" s="16"/>
      <c r="U90" s="16"/>
    </row>
    <row r="91" spans="1:21">
      <c r="A91" s="16"/>
      <c r="B91" s="16"/>
      <c r="C91" s="16"/>
      <c r="D91" s="16"/>
      <c r="E91" s="16"/>
      <c r="F91" s="16"/>
      <c r="G91" s="16"/>
      <c r="H91" s="16"/>
      <c r="I91" s="16"/>
      <c r="J91" s="16"/>
      <c r="K91" s="16"/>
      <c r="L91" s="16"/>
      <c r="M91" s="16"/>
      <c r="N91" s="16"/>
      <c r="O91" s="16"/>
      <c r="P91" s="16"/>
      <c r="Q91" s="16"/>
      <c r="R91" s="16"/>
      <c r="S91" s="16"/>
      <c r="T91" s="16"/>
      <c r="U91" s="16"/>
    </row>
    <row r="92" spans="1:21" ht="33" customHeight="1">
      <c r="A92" s="16"/>
      <c r="B92" s="16"/>
      <c r="C92" s="16"/>
      <c r="D92" s="16"/>
      <c r="E92" s="16"/>
      <c r="F92" s="16"/>
      <c r="G92" s="16"/>
      <c r="H92" s="16"/>
      <c r="I92" s="16"/>
      <c r="J92" s="16"/>
      <c r="K92" s="16"/>
      <c r="L92" s="16"/>
      <c r="M92" s="16"/>
      <c r="N92" s="16"/>
      <c r="O92" s="16"/>
      <c r="P92" s="16"/>
      <c r="Q92" s="16"/>
      <c r="R92" s="16"/>
      <c r="S92" s="16"/>
      <c r="T92" s="16"/>
      <c r="U92" s="16"/>
    </row>
    <row r="93" spans="1:21" ht="27" customHeight="1">
      <c r="A93" s="16"/>
      <c r="B93" s="16"/>
      <c r="C93" s="16"/>
      <c r="D93" s="16"/>
      <c r="E93" s="16"/>
      <c r="F93" s="16"/>
      <c r="G93" s="16"/>
      <c r="H93" s="16"/>
      <c r="I93" s="16"/>
      <c r="J93" s="16"/>
      <c r="K93" s="16"/>
      <c r="L93" s="16"/>
      <c r="M93" s="16"/>
      <c r="N93" s="16"/>
      <c r="O93" s="16"/>
      <c r="P93" s="16"/>
      <c r="Q93" s="16"/>
      <c r="R93" s="16"/>
      <c r="S93" s="16"/>
      <c r="T93" s="16"/>
      <c r="U93" s="16"/>
    </row>
    <row r="94" spans="1:21" ht="34.5" customHeight="1">
      <c r="A94" s="16"/>
      <c r="B94" s="16"/>
      <c r="C94" s="16"/>
      <c r="D94" s="16"/>
      <c r="E94" s="16"/>
      <c r="F94" s="16"/>
      <c r="G94" s="16"/>
      <c r="H94" s="16"/>
      <c r="I94" s="16"/>
      <c r="J94" s="16"/>
      <c r="K94" s="16"/>
      <c r="L94" s="16"/>
      <c r="M94" s="16"/>
      <c r="N94" s="16"/>
      <c r="O94" s="16"/>
      <c r="P94" s="16"/>
      <c r="Q94" s="16"/>
      <c r="R94" s="16"/>
      <c r="S94" s="16"/>
      <c r="T94" s="16"/>
      <c r="U94" s="16"/>
    </row>
    <row r="95" spans="1:21">
      <c r="A95" s="16"/>
      <c r="B95" s="16"/>
      <c r="C95" s="16"/>
      <c r="D95" s="16"/>
      <c r="E95" s="16"/>
      <c r="F95" s="16"/>
      <c r="G95" s="16"/>
      <c r="H95" s="16"/>
      <c r="I95" s="16"/>
      <c r="J95" s="16"/>
      <c r="K95" s="16"/>
      <c r="L95" s="16"/>
      <c r="M95" s="16"/>
      <c r="N95" s="16"/>
      <c r="O95" s="16"/>
      <c r="P95" s="16"/>
      <c r="Q95" s="16"/>
      <c r="R95" s="16"/>
      <c r="S95" s="16"/>
      <c r="T95" s="16"/>
      <c r="U95" s="16"/>
    </row>
    <row r="96" spans="1:21">
      <c r="A96" s="16"/>
      <c r="B96" s="16"/>
      <c r="C96" s="16"/>
      <c r="D96" s="16"/>
      <c r="E96" s="16"/>
      <c r="F96" s="16"/>
      <c r="G96" s="16"/>
      <c r="H96" s="16"/>
      <c r="I96" s="16"/>
      <c r="J96" s="16"/>
      <c r="K96" s="16"/>
      <c r="L96" s="16"/>
      <c r="M96" s="16"/>
      <c r="N96" s="16"/>
      <c r="O96" s="16"/>
      <c r="P96" s="16"/>
      <c r="Q96" s="16"/>
      <c r="R96" s="16"/>
      <c r="S96" s="16"/>
      <c r="T96" s="16"/>
      <c r="U96" s="16"/>
    </row>
    <row r="97" spans="1:21" ht="21.75" customHeight="1">
      <c r="A97" s="16"/>
      <c r="B97" s="16"/>
      <c r="C97" s="16"/>
      <c r="D97" s="16"/>
      <c r="E97" s="16"/>
      <c r="F97" s="16"/>
      <c r="G97" s="16"/>
      <c r="H97" s="16"/>
      <c r="I97" s="16"/>
      <c r="J97" s="16"/>
      <c r="K97" s="16"/>
      <c r="L97" s="16"/>
      <c r="M97" s="16"/>
      <c r="N97" s="16"/>
      <c r="O97" s="16"/>
      <c r="P97" s="16"/>
      <c r="Q97" s="16"/>
      <c r="R97" s="16"/>
      <c r="S97" s="16"/>
      <c r="T97" s="16"/>
      <c r="U97" s="16"/>
    </row>
    <row r="98" spans="1:21" ht="24" customHeight="1">
      <c r="A98" s="16"/>
      <c r="B98" s="16"/>
      <c r="C98" s="16"/>
      <c r="D98" s="16"/>
      <c r="E98" s="16"/>
      <c r="F98" s="16"/>
      <c r="G98" s="16"/>
      <c r="H98" s="16"/>
      <c r="I98" s="16"/>
      <c r="J98" s="16"/>
      <c r="K98" s="16"/>
      <c r="L98" s="16"/>
      <c r="M98" s="16"/>
      <c r="N98" s="16"/>
      <c r="O98" s="16"/>
      <c r="P98" s="16"/>
      <c r="Q98" s="16"/>
      <c r="R98" s="16"/>
      <c r="S98" s="16"/>
      <c r="T98" s="16"/>
      <c r="U98" s="16"/>
    </row>
    <row r="99" spans="1:21" ht="22.5" customHeight="1">
      <c r="A99" s="16"/>
      <c r="B99" s="16"/>
      <c r="C99" s="16"/>
      <c r="D99" s="16"/>
      <c r="E99" s="16"/>
      <c r="F99" s="16"/>
      <c r="G99" s="16"/>
      <c r="H99" s="16"/>
      <c r="I99" s="16"/>
      <c r="J99" s="16"/>
      <c r="K99" s="16"/>
      <c r="L99" s="16"/>
      <c r="M99" s="16"/>
      <c r="N99" s="16"/>
      <c r="O99" s="16"/>
      <c r="P99" s="16"/>
      <c r="Q99" s="16"/>
      <c r="R99" s="16"/>
      <c r="S99" s="16"/>
      <c r="T99" s="16"/>
      <c r="U99" s="16"/>
    </row>
    <row r="100" spans="1:21" ht="27" customHeight="1">
      <c r="A100" s="16"/>
      <c r="B100" s="16"/>
      <c r="C100" s="16"/>
      <c r="D100" s="16"/>
      <c r="E100" s="16"/>
      <c r="F100" s="16"/>
      <c r="G100" s="16"/>
      <c r="H100" s="16"/>
      <c r="I100" s="16"/>
      <c r="J100" s="16"/>
      <c r="K100" s="16"/>
      <c r="L100" s="16"/>
      <c r="M100" s="16"/>
      <c r="N100" s="16"/>
      <c r="O100" s="16"/>
      <c r="P100" s="16"/>
      <c r="Q100" s="16"/>
      <c r="R100" s="16"/>
      <c r="S100" s="16"/>
      <c r="T100" s="16"/>
      <c r="U100" s="16"/>
    </row>
    <row r="101" spans="1:21">
      <c r="A101" s="16"/>
      <c r="B101" s="16"/>
      <c r="C101" s="16"/>
      <c r="D101" s="16"/>
      <c r="E101" s="16"/>
      <c r="F101" s="16"/>
      <c r="G101" s="16"/>
      <c r="H101" s="16"/>
      <c r="I101" s="16"/>
      <c r="J101" s="16"/>
      <c r="K101" s="16"/>
      <c r="L101" s="16"/>
      <c r="M101" s="16"/>
      <c r="N101" s="16"/>
      <c r="O101" s="16"/>
      <c r="P101" s="16"/>
      <c r="Q101" s="16"/>
      <c r="R101" s="16"/>
      <c r="S101" s="16"/>
      <c r="T101" s="16"/>
      <c r="U101" s="16"/>
    </row>
    <row r="102" spans="1:21">
      <c r="A102" s="16"/>
      <c r="B102" s="16"/>
      <c r="C102" s="16"/>
      <c r="D102" s="16"/>
      <c r="E102" s="16"/>
      <c r="F102" s="16"/>
      <c r="G102" s="16"/>
      <c r="H102" s="16"/>
      <c r="I102" s="16"/>
      <c r="J102" s="16"/>
      <c r="K102" s="16"/>
      <c r="L102" s="16"/>
      <c r="M102" s="16"/>
      <c r="N102" s="16"/>
      <c r="O102" s="16"/>
      <c r="P102" s="16"/>
      <c r="Q102" s="16"/>
      <c r="R102" s="16"/>
      <c r="S102" s="16"/>
      <c r="T102" s="16"/>
      <c r="U102" s="16"/>
    </row>
    <row r="103" spans="1:21">
      <c r="A103" s="16"/>
      <c r="B103" s="16"/>
      <c r="C103" s="16"/>
      <c r="D103" s="16"/>
      <c r="E103" s="16"/>
      <c r="F103" s="16"/>
      <c r="G103" s="16"/>
      <c r="H103" s="16"/>
      <c r="I103" s="16"/>
      <c r="J103" s="16"/>
      <c r="K103" s="16"/>
      <c r="L103" s="16"/>
      <c r="M103" s="16"/>
      <c r="N103" s="16"/>
      <c r="O103" s="16"/>
      <c r="P103" s="16"/>
      <c r="Q103" s="16"/>
      <c r="R103" s="16"/>
      <c r="S103" s="16"/>
      <c r="T103" s="16"/>
      <c r="U103" s="16"/>
    </row>
    <row r="104" spans="1:21" ht="36" customHeight="1">
      <c r="A104" s="16"/>
      <c r="B104" s="16"/>
      <c r="C104" s="16"/>
      <c r="D104" s="16"/>
      <c r="E104" s="16"/>
      <c r="F104" s="16"/>
      <c r="G104" s="16"/>
      <c r="H104" s="16"/>
      <c r="I104" s="16"/>
      <c r="J104" s="16"/>
      <c r="K104" s="16"/>
      <c r="L104" s="16"/>
      <c r="M104" s="16"/>
      <c r="N104" s="16"/>
      <c r="O104" s="16"/>
      <c r="P104" s="16"/>
      <c r="Q104" s="16"/>
      <c r="R104" s="16"/>
      <c r="S104" s="16"/>
      <c r="T104" s="16"/>
      <c r="U104" s="16"/>
    </row>
    <row r="105" spans="1:21" ht="15" customHeight="1">
      <c r="A105" s="16"/>
      <c r="B105" s="16"/>
      <c r="C105" s="16"/>
      <c r="D105" s="16"/>
      <c r="E105" s="16"/>
      <c r="F105" s="16"/>
      <c r="G105" s="16"/>
      <c r="H105" s="16"/>
      <c r="I105" s="16"/>
      <c r="J105" s="16"/>
      <c r="K105" s="16"/>
      <c r="L105" s="16"/>
      <c r="M105" s="16"/>
      <c r="N105" s="16"/>
      <c r="O105" s="16"/>
      <c r="P105" s="16"/>
      <c r="Q105" s="16"/>
      <c r="R105" s="16"/>
      <c r="S105" s="16"/>
      <c r="T105" s="16"/>
      <c r="U105" s="16"/>
    </row>
    <row r="106" spans="1:21">
      <c r="A106" s="16"/>
      <c r="B106" s="16"/>
      <c r="C106" s="16"/>
      <c r="D106" s="16"/>
      <c r="E106" s="16"/>
      <c r="F106" s="16"/>
      <c r="G106" s="16"/>
      <c r="H106" s="16"/>
      <c r="I106" s="16"/>
      <c r="J106" s="16"/>
      <c r="K106" s="16"/>
      <c r="L106" s="16"/>
      <c r="M106" s="16"/>
      <c r="N106" s="16"/>
      <c r="O106" s="16"/>
      <c r="P106" s="16"/>
      <c r="Q106" s="16"/>
      <c r="R106" s="16"/>
      <c r="S106" s="16"/>
      <c r="T106" s="16"/>
      <c r="U106" s="16"/>
    </row>
    <row r="107" spans="1:21">
      <c r="A107" s="16"/>
      <c r="B107" s="16"/>
      <c r="C107" s="16"/>
      <c r="D107" s="16"/>
      <c r="E107" s="16"/>
      <c r="F107" s="16"/>
      <c r="G107" s="16"/>
      <c r="H107" s="16"/>
      <c r="I107" s="16"/>
      <c r="J107" s="16"/>
      <c r="K107" s="16"/>
      <c r="L107" s="16"/>
      <c r="M107" s="16"/>
      <c r="N107" s="16"/>
      <c r="O107" s="16"/>
      <c r="P107" s="16"/>
      <c r="Q107" s="16"/>
      <c r="R107" s="16"/>
      <c r="S107" s="16"/>
      <c r="T107" s="16"/>
      <c r="U107" s="16"/>
    </row>
    <row r="108" spans="1:21" ht="34.5" customHeight="1">
      <c r="A108" s="16"/>
      <c r="B108" s="16"/>
      <c r="C108" s="16"/>
      <c r="D108" s="16"/>
      <c r="E108" s="16"/>
      <c r="F108" s="16"/>
      <c r="G108" s="16"/>
      <c r="H108" s="16"/>
      <c r="I108" s="16"/>
      <c r="J108" s="16"/>
      <c r="K108" s="16"/>
      <c r="L108" s="16"/>
      <c r="M108" s="16"/>
      <c r="N108" s="16"/>
      <c r="O108" s="16"/>
      <c r="P108" s="16"/>
      <c r="Q108" s="16"/>
      <c r="R108" s="16"/>
      <c r="S108" s="16"/>
      <c r="T108" s="16"/>
      <c r="U108" s="16"/>
    </row>
    <row r="109" spans="1:21">
      <c r="A109" s="16"/>
      <c r="B109" s="16"/>
      <c r="C109" s="16"/>
      <c r="D109" s="16"/>
      <c r="E109" s="16"/>
      <c r="F109" s="16"/>
      <c r="G109" s="16"/>
      <c r="H109" s="16"/>
      <c r="I109" s="16"/>
      <c r="J109" s="16"/>
      <c r="K109" s="16"/>
      <c r="L109" s="16"/>
      <c r="M109" s="16"/>
      <c r="N109" s="16"/>
      <c r="O109" s="16"/>
      <c r="P109" s="16"/>
      <c r="Q109" s="16"/>
      <c r="R109" s="16"/>
      <c r="S109" s="16"/>
      <c r="T109" s="16"/>
      <c r="U109" s="16"/>
    </row>
    <row r="110" spans="1:21" ht="27" customHeight="1">
      <c r="A110" s="16"/>
      <c r="B110" s="16"/>
      <c r="C110" s="16"/>
      <c r="D110" s="16"/>
      <c r="E110" s="16"/>
      <c r="F110" s="16"/>
      <c r="G110" s="16"/>
      <c r="H110" s="16"/>
      <c r="I110" s="16"/>
      <c r="J110" s="16"/>
      <c r="K110" s="16"/>
      <c r="L110" s="16"/>
      <c r="M110" s="16"/>
      <c r="N110" s="16"/>
      <c r="O110" s="16"/>
      <c r="P110" s="16"/>
      <c r="Q110" s="16"/>
      <c r="R110" s="16"/>
      <c r="S110" s="16"/>
      <c r="T110" s="16"/>
      <c r="U110" s="16"/>
    </row>
    <row r="111" spans="1:21" ht="15" customHeight="1">
      <c r="A111" s="16"/>
      <c r="B111" s="16"/>
      <c r="C111" s="16"/>
      <c r="D111" s="16"/>
      <c r="E111" s="16"/>
      <c r="F111" s="16"/>
      <c r="G111" s="16"/>
      <c r="H111" s="16"/>
      <c r="I111" s="16"/>
      <c r="J111" s="16"/>
      <c r="K111" s="16"/>
      <c r="L111" s="16"/>
      <c r="M111" s="16"/>
      <c r="N111" s="16"/>
      <c r="O111" s="16"/>
      <c r="P111" s="16"/>
      <c r="Q111" s="16"/>
      <c r="R111" s="16"/>
      <c r="S111" s="16"/>
      <c r="T111" s="16"/>
      <c r="U111" s="16"/>
    </row>
    <row r="112" spans="1:21" ht="21" customHeight="1">
      <c r="A112" s="16"/>
      <c r="B112" s="16"/>
      <c r="C112" s="16"/>
      <c r="D112" s="16"/>
      <c r="E112" s="16"/>
      <c r="F112" s="16"/>
      <c r="G112" s="16"/>
      <c r="H112" s="16"/>
      <c r="I112" s="16"/>
      <c r="J112" s="16"/>
      <c r="K112" s="16"/>
      <c r="L112" s="16"/>
      <c r="M112" s="16"/>
      <c r="N112" s="16"/>
      <c r="O112" s="16"/>
      <c r="P112" s="16"/>
      <c r="Q112" s="16"/>
      <c r="R112" s="16"/>
      <c r="S112" s="16"/>
      <c r="T112" s="16"/>
      <c r="U112" s="16"/>
    </row>
    <row r="113" spans="1:21">
      <c r="A113" s="16"/>
      <c r="B113" s="16"/>
      <c r="C113" s="16"/>
      <c r="D113" s="16"/>
      <c r="E113" s="16"/>
      <c r="F113" s="16"/>
      <c r="G113" s="16"/>
      <c r="H113" s="16"/>
      <c r="I113" s="16"/>
      <c r="J113" s="16"/>
      <c r="K113" s="16"/>
      <c r="L113" s="16"/>
      <c r="M113" s="16"/>
      <c r="N113" s="16"/>
      <c r="O113" s="16"/>
      <c r="P113" s="16"/>
      <c r="Q113" s="16"/>
      <c r="R113" s="16"/>
      <c r="S113" s="16"/>
      <c r="T113" s="16"/>
      <c r="U113" s="16"/>
    </row>
    <row r="114" spans="1:21">
      <c r="A114" s="16"/>
      <c r="B114" s="16"/>
      <c r="C114" s="16"/>
      <c r="D114" s="16"/>
      <c r="E114" s="16"/>
      <c r="F114" s="16"/>
      <c r="G114" s="16"/>
      <c r="H114" s="16"/>
      <c r="I114" s="16"/>
      <c r="J114" s="16"/>
      <c r="K114" s="16"/>
      <c r="L114" s="16"/>
      <c r="M114" s="16"/>
      <c r="N114" s="16"/>
      <c r="O114" s="16"/>
      <c r="P114" s="16"/>
      <c r="Q114" s="16"/>
      <c r="R114" s="16"/>
      <c r="S114" s="16"/>
      <c r="T114" s="16"/>
      <c r="U114" s="16"/>
    </row>
    <row r="115" spans="1:21" ht="31.5" customHeight="1">
      <c r="A115" s="16"/>
      <c r="B115" s="16"/>
      <c r="C115" s="16"/>
      <c r="D115" s="16"/>
      <c r="E115" s="16"/>
      <c r="F115" s="16"/>
      <c r="G115" s="16"/>
      <c r="H115" s="16"/>
      <c r="I115" s="16"/>
      <c r="J115" s="16"/>
      <c r="K115" s="16"/>
      <c r="L115" s="16"/>
      <c r="M115" s="16"/>
      <c r="N115" s="16"/>
      <c r="O115" s="16"/>
      <c r="P115" s="16"/>
      <c r="Q115" s="16"/>
      <c r="R115" s="16"/>
      <c r="S115" s="16"/>
      <c r="T115" s="16"/>
      <c r="U115" s="16"/>
    </row>
    <row r="116" spans="1:21">
      <c r="A116" s="16"/>
      <c r="B116" s="16"/>
      <c r="C116" s="16"/>
      <c r="D116" s="16"/>
      <c r="E116" s="16"/>
      <c r="F116" s="16"/>
      <c r="G116" s="16"/>
      <c r="H116" s="16"/>
      <c r="I116" s="16"/>
      <c r="J116" s="16"/>
      <c r="K116" s="16"/>
      <c r="L116" s="16"/>
      <c r="M116" s="16"/>
      <c r="N116" s="16"/>
      <c r="O116" s="16"/>
      <c r="P116" s="16"/>
      <c r="Q116" s="16"/>
      <c r="R116" s="16"/>
      <c r="S116" s="16"/>
      <c r="T116" s="16"/>
      <c r="U116" s="16"/>
    </row>
    <row r="117" spans="1:21">
      <c r="A117" s="16"/>
      <c r="B117" s="16"/>
      <c r="C117" s="16"/>
      <c r="D117" s="16"/>
      <c r="E117" s="16"/>
      <c r="F117" s="16"/>
      <c r="G117" s="16"/>
      <c r="H117" s="16"/>
      <c r="I117" s="16"/>
      <c r="J117" s="16"/>
      <c r="K117" s="16"/>
      <c r="L117" s="16"/>
      <c r="M117" s="16"/>
      <c r="N117" s="16"/>
      <c r="O117" s="16"/>
      <c r="P117" s="16"/>
      <c r="Q117" s="16"/>
      <c r="R117" s="16"/>
      <c r="S117" s="16"/>
      <c r="T117" s="16"/>
      <c r="U117" s="16"/>
    </row>
    <row r="118" spans="1:21">
      <c r="A118" s="16"/>
      <c r="B118" s="16"/>
      <c r="C118" s="16"/>
      <c r="D118" s="16"/>
      <c r="E118" s="16"/>
      <c r="F118" s="16"/>
      <c r="G118" s="16"/>
      <c r="H118" s="16"/>
      <c r="I118" s="16"/>
      <c r="J118" s="16"/>
      <c r="K118" s="16"/>
      <c r="L118" s="16"/>
      <c r="M118" s="16"/>
      <c r="N118" s="16"/>
      <c r="O118" s="16"/>
      <c r="P118" s="16"/>
      <c r="Q118" s="16"/>
      <c r="R118" s="16"/>
      <c r="S118" s="16"/>
      <c r="T118" s="16"/>
      <c r="U118" s="16"/>
    </row>
    <row r="119" spans="1:21">
      <c r="A119" s="16"/>
      <c r="B119" s="16"/>
      <c r="C119" s="16"/>
      <c r="D119" s="16"/>
      <c r="E119" s="16"/>
      <c r="F119" s="16"/>
      <c r="G119" s="16"/>
      <c r="H119" s="16"/>
      <c r="I119" s="16"/>
      <c r="J119" s="16"/>
      <c r="K119" s="16"/>
      <c r="L119" s="16"/>
      <c r="M119" s="16"/>
      <c r="N119" s="16"/>
      <c r="O119" s="16"/>
      <c r="P119" s="16"/>
      <c r="Q119" s="16"/>
      <c r="R119" s="16"/>
      <c r="S119" s="16"/>
      <c r="T119" s="16"/>
      <c r="U119" s="16"/>
    </row>
    <row r="120" spans="1:21">
      <c r="A120" s="16"/>
      <c r="B120" s="16"/>
      <c r="C120" s="16"/>
      <c r="D120" s="16"/>
      <c r="E120" s="16"/>
      <c r="F120" s="16"/>
      <c r="G120" s="16"/>
      <c r="H120" s="16"/>
      <c r="I120" s="16"/>
      <c r="J120" s="16"/>
      <c r="K120" s="16"/>
      <c r="L120" s="16"/>
      <c r="M120" s="16"/>
      <c r="N120" s="16"/>
      <c r="O120" s="16"/>
      <c r="P120" s="16"/>
      <c r="Q120" s="16"/>
      <c r="R120" s="16"/>
      <c r="S120" s="16"/>
      <c r="T120" s="16"/>
      <c r="U120" s="16"/>
    </row>
    <row r="121" spans="1:21">
      <c r="A121" s="16"/>
      <c r="B121" s="16"/>
      <c r="C121" s="16"/>
      <c r="D121" s="16"/>
      <c r="E121" s="16"/>
      <c r="F121" s="16"/>
      <c r="G121" s="16"/>
      <c r="H121" s="16"/>
      <c r="I121" s="16"/>
      <c r="J121" s="16"/>
      <c r="K121" s="16"/>
      <c r="L121" s="16"/>
      <c r="M121" s="16"/>
      <c r="N121" s="16"/>
      <c r="O121" s="16"/>
      <c r="P121" s="16"/>
      <c r="Q121" s="16"/>
      <c r="R121" s="16"/>
      <c r="S121" s="16"/>
      <c r="T121" s="16"/>
      <c r="U121" s="16"/>
    </row>
    <row r="122" spans="1:21">
      <c r="A122" s="16"/>
      <c r="B122" s="16"/>
      <c r="C122" s="16"/>
      <c r="D122" s="16"/>
      <c r="E122" s="16"/>
      <c r="F122" s="16"/>
      <c r="G122" s="16"/>
      <c r="H122" s="16"/>
      <c r="I122" s="16"/>
      <c r="J122" s="16"/>
      <c r="K122" s="16"/>
      <c r="L122" s="16"/>
      <c r="M122" s="16"/>
      <c r="N122" s="16"/>
      <c r="O122" s="16"/>
      <c r="P122" s="16"/>
      <c r="Q122" s="16"/>
      <c r="R122" s="16"/>
      <c r="S122" s="16"/>
      <c r="T122" s="16"/>
      <c r="U122" s="16"/>
    </row>
    <row r="123" spans="1:21">
      <c r="A123" s="16"/>
      <c r="B123" s="16"/>
      <c r="C123" s="16"/>
      <c r="D123" s="16"/>
      <c r="E123" s="16"/>
      <c r="F123" s="16"/>
      <c r="G123" s="16"/>
      <c r="H123" s="16"/>
      <c r="I123" s="16"/>
      <c r="J123" s="16"/>
      <c r="K123" s="16"/>
      <c r="L123" s="16"/>
      <c r="M123" s="16"/>
      <c r="N123" s="16"/>
      <c r="O123" s="16"/>
      <c r="P123" s="16"/>
      <c r="Q123" s="16"/>
      <c r="R123" s="16"/>
      <c r="S123" s="16"/>
      <c r="T123" s="16"/>
      <c r="U123" s="16"/>
    </row>
    <row r="124" spans="1:21">
      <c r="B124" s="16"/>
      <c r="C124" s="16"/>
      <c r="D124" s="16"/>
      <c r="E124" s="16"/>
      <c r="F124" s="16"/>
      <c r="G124" s="16"/>
      <c r="H124" s="16"/>
      <c r="I124" s="16"/>
      <c r="J124" s="16"/>
      <c r="K124" s="16"/>
      <c r="L124" s="16"/>
      <c r="M124" s="16"/>
      <c r="N124" s="16"/>
      <c r="O124" s="16"/>
      <c r="P124" s="16"/>
      <c r="Q124" s="16"/>
      <c r="R124" s="16"/>
      <c r="S124" s="16"/>
      <c r="T124" s="16"/>
      <c r="U124" s="16"/>
    </row>
    <row r="125" spans="1:21">
      <c r="B125" s="16"/>
      <c r="C125" s="16"/>
      <c r="D125" s="16"/>
      <c r="E125" s="16"/>
      <c r="F125" s="16"/>
      <c r="G125" s="16"/>
      <c r="H125" s="16"/>
      <c r="I125" s="16"/>
      <c r="J125" s="16"/>
      <c r="K125" s="16"/>
      <c r="L125" s="16"/>
      <c r="M125" s="16"/>
      <c r="N125" s="16"/>
      <c r="O125" s="16"/>
      <c r="P125" s="16"/>
      <c r="Q125" s="16"/>
      <c r="R125" s="16"/>
      <c r="S125" s="16"/>
      <c r="T125" s="16"/>
      <c r="U125" s="16"/>
    </row>
  </sheetData>
  <mergeCells count="3">
    <mergeCell ref="A1:P1"/>
    <mergeCell ref="A2:L3"/>
    <mergeCell ref="B5:F5"/>
  </mergeCells>
  <conditionalFormatting sqref="I29">
    <cfRule type="containsText" dxfId="33" priority="11" operator="containsText" text="Pick A1 or A2!">
      <formula>NOT(ISERROR(SEARCH("Pick A1 or A2!",I29)))</formula>
    </cfRule>
  </conditionalFormatting>
  <conditionalFormatting sqref="G39">
    <cfRule type="containsText" dxfId="32" priority="10" operator="containsText" text="Choose only one option: B1 or B2 or B3!">
      <formula>NOT(ISERROR(SEARCH("Choose only one option: B1 or B2 or B3!",G39)))</formula>
    </cfRule>
  </conditionalFormatting>
  <conditionalFormatting sqref="P47">
    <cfRule type="cellIs" dxfId="31" priority="9" operator="greaterThan">
      <formula>N47</formula>
    </cfRule>
  </conditionalFormatting>
  <conditionalFormatting sqref="O47">
    <cfRule type="cellIs" dxfId="30" priority="13" operator="greaterThan">
      <formula>#REF!</formula>
    </cfRule>
  </conditionalFormatting>
  <conditionalFormatting sqref="K88:K89">
    <cfRule type="cellIs" dxfId="29" priority="8" stopIfTrue="1" operator="equal">
      <formula>"* * Check Score! * *"</formula>
    </cfRule>
  </conditionalFormatting>
  <conditionalFormatting sqref="L94">
    <cfRule type="cellIs" dxfId="28" priority="5" stopIfTrue="1" operator="equal">
      <formula>"* * Check Score! * *"</formula>
    </cfRule>
  </conditionalFormatting>
  <conditionalFormatting sqref="L10">
    <cfRule type="cellIs" dxfId="27" priority="1" stopIfTrue="1" operator="equal">
      <formula>"* * Check Score! * *"</formula>
    </cfRule>
  </conditionalFormatting>
  <conditionalFormatting sqref="L7:L8">
    <cfRule type="cellIs" dxfId="26" priority="3" stopIfTrue="1" operator="equal">
      <formula>"* * Check Score! * *"</formula>
    </cfRule>
  </conditionalFormatting>
  <conditionalFormatting sqref="L9">
    <cfRule type="cellIs" dxfId="25" priority="2" stopIfTrue="1" operator="equal">
      <formula>"* * Check Score! * *"</formula>
    </cfRule>
  </conditionalFormatting>
  <dataValidations count="7">
    <dataValidation type="list" allowBlank="1" showInputMessage="1" showErrorMessage="1" sqref="O48:P48 G57:G59" xr:uid="{00000000-0002-0000-0500-000000000000}">
      <formula1>"Yes, No"</formula1>
    </dataValidation>
    <dataValidation type="list" allowBlank="1" showInputMessage="1" showErrorMessage="1" sqref="J51:K51 O57:P63 F98:F100 P114 Q108 P117 Q111 P11:P13" xr:uid="{00000000-0002-0000-0500-000001000000}">
      <formula1>"Yes, No, N/a"</formula1>
    </dataValidation>
    <dataValidation type="whole" operator="lessThanOrEqual" allowBlank="1" showInputMessage="1" showErrorMessage="1" sqref="N87" xr:uid="{00000000-0002-0000-0500-000002000000}">
      <formula1>$M87</formula1>
    </dataValidation>
    <dataValidation type="list" allowBlank="1" showInputMessage="1" showErrorMessage="1" sqref="F97:H97" xr:uid="{00000000-0002-0000-0500-000003000000}">
      <formula1>"&lt;Select unrelated 3rd party type&gt;, Foundation, Trust, Business, Government, Other (describe in Justification Box)"</formula1>
    </dataValidation>
    <dataValidation type="list" allowBlank="1" showInputMessage="1" showErrorMessage="1" sqref="I115" xr:uid="{00000000-0002-0000-0500-000004000000}">
      <formula1>"&lt; Select &gt;,5%, 10%, 15%, 20%"</formula1>
    </dataValidation>
    <dataValidation type="list" allowBlank="1" showInputMessage="1" showErrorMessage="1" sqref="Q110 P116" xr:uid="{00000000-0002-0000-0500-000005000000}">
      <formula1>"&lt;Select&gt;,Upper, Middle"</formula1>
    </dataValidation>
    <dataValidation type="list" allowBlank="1" showInputMessage="1" showErrorMessage="1" sqref="K57:K63 H41 F80:F86 D90 F16:F17 D95 E113 E31 G52" xr:uid="{00000000-0002-0000-0500-000006000000}">
      <formula1>#REF!</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02"/>
  <sheetViews>
    <sheetView showGridLines="0" topLeftCell="A43" zoomScaleNormal="100" workbookViewId="0">
      <selection activeCell="M55" sqref="M55"/>
    </sheetView>
  </sheetViews>
  <sheetFormatPr defaultRowHeight="14.45"/>
  <cols>
    <col min="1" max="1" width="4.140625" customWidth="1"/>
    <col min="2" max="2" width="3.42578125" customWidth="1"/>
    <col min="3" max="3" width="10.5703125" customWidth="1"/>
    <col min="4" max="4" width="10.140625" customWidth="1"/>
    <col min="5" max="5" width="6.140625" customWidth="1"/>
    <col min="7" max="9" width="11.5703125" customWidth="1"/>
    <col min="11" max="11" width="11.85546875" customWidth="1"/>
    <col min="12" max="12" width="14.85546875" customWidth="1"/>
    <col min="13" max="13" width="6.85546875" customWidth="1"/>
    <col min="14" max="14" width="2.85546875" customWidth="1"/>
    <col min="15" max="16" width="5.85546875" customWidth="1"/>
  </cols>
  <sheetData>
    <row r="1" spans="1:16" ht="15" thickBot="1">
      <c r="A1" s="492" t="s">
        <v>292</v>
      </c>
      <c r="B1" s="493"/>
      <c r="C1" s="493"/>
      <c r="D1" s="493"/>
      <c r="E1" s="493"/>
      <c r="F1" s="493"/>
      <c r="G1" s="493"/>
      <c r="H1" s="493"/>
      <c r="I1" s="493"/>
      <c r="J1" s="493"/>
      <c r="K1" s="493"/>
      <c r="L1" s="493"/>
      <c r="M1" s="493"/>
      <c r="N1" s="493"/>
      <c r="O1" s="493"/>
      <c r="P1" s="494"/>
    </row>
    <row r="2" spans="1:16">
      <c r="A2" s="107"/>
      <c r="B2" s="108"/>
      <c r="C2" s="108"/>
      <c r="D2" s="108"/>
      <c r="E2" s="108"/>
      <c r="F2" s="108"/>
      <c r="G2" s="108"/>
      <c r="H2" s="108"/>
      <c r="I2" s="108"/>
      <c r="J2" s="108"/>
      <c r="K2" s="108"/>
      <c r="L2" s="108"/>
      <c r="M2" s="109"/>
      <c r="N2" s="108"/>
      <c r="O2" s="108"/>
      <c r="P2" s="110"/>
    </row>
    <row r="3" spans="1:16">
      <c r="A3" s="495"/>
      <c r="B3" s="496"/>
      <c r="C3" s="496"/>
      <c r="D3" s="496"/>
      <c r="E3" s="496"/>
      <c r="F3" s="496"/>
      <c r="G3" s="496"/>
      <c r="H3" s="496"/>
      <c r="I3" s="496"/>
      <c r="J3" s="496"/>
      <c r="K3" s="496"/>
      <c r="L3" s="496"/>
      <c r="M3" s="90" t="s">
        <v>40</v>
      </c>
      <c r="N3" s="419"/>
      <c r="O3" s="91" t="s">
        <v>41</v>
      </c>
      <c r="P3" s="92" t="s">
        <v>42</v>
      </c>
    </row>
    <row r="4" spans="1:16">
      <c r="A4" s="495"/>
      <c r="B4" s="496"/>
      <c r="C4" s="496"/>
      <c r="D4" s="496"/>
      <c r="E4" s="496"/>
      <c r="F4" s="496"/>
      <c r="G4" s="496"/>
      <c r="H4" s="496"/>
      <c r="I4" s="496"/>
      <c r="J4" s="496"/>
      <c r="K4" s="496"/>
      <c r="L4" s="496"/>
      <c r="M4" s="93" t="s">
        <v>43</v>
      </c>
      <c r="N4" s="94"/>
      <c r="O4" s="95" t="s">
        <v>43</v>
      </c>
      <c r="P4" s="96" t="s">
        <v>43</v>
      </c>
    </row>
    <row r="5" spans="1:16" ht="15" thickBot="1">
      <c r="A5" s="421"/>
      <c r="B5" s="422"/>
      <c r="C5" s="422"/>
      <c r="D5" s="422"/>
      <c r="E5" s="422"/>
      <c r="F5" s="422"/>
      <c r="G5" s="422"/>
      <c r="H5" s="422"/>
      <c r="I5" s="422"/>
      <c r="J5" s="422"/>
      <c r="K5" s="422"/>
      <c r="L5" s="97"/>
      <c r="M5" s="98"/>
      <c r="N5" s="99"/>
      <c r="O5" s="100"/>
      <c r="P5" s="101"/>
    </row>
    <row r="6" spans="1:16" ht="16.5" thickTop="1" thickBot="1">
      <c r="A6" s="423"/>
      <c r="B6" s="497"/>
      <c r="C6" s="497"/>
      <c r="D6" s="497"/>
      <c r="E6" s="497"/>
      <c r="F6" s="497"/>
      <c r="G6" s="424"/>
      <c r="H6" s="424"/>
      <c r="I6" s="424"/>
      <c r="J6" s="424"/>
      <c r="K6" s="102"/>
      <c r="L6" s="103" t="s">
        <v>44</v>
      </c>
      <c r="M6" s="104"/>
      <c r="N6" s="425"/>
      <c r="O6" s="105">
        <f>O8+O19+O30+O37+O44</f>
        <v>0</v>
      </c>
      <c r="P6" s="106">
        <f>P8+P19+P25+P30+P37+P44</f>
        <v>0</v>
      </c>
    </row>
    <row r="7" spans="1:16" ht="15" thickBot="1"/>
    <row r="8" spans="1:16" ht="15" thickBot="1">
      <c r="A8" s="69" t="s">
        <v>45</v>
      </c>
      <c r="B8" s="70" t="s">
        <v>293</v>
      </c>
      <c r="C8" s="113"/>
      <c r="D8" s="71"/>
      <c r="E8" s="71"/>
      <c r="F8" s="72"/>
      <c r="G8" s="72"/>
      <c r="H8" s="73"/>
      <c r="I8" s="130" t="s">
        <v>70</v>
      </c>
      <c r="J8" s="74"/>
      <c r="K8" s="113"/>
      <c r="L8" s="75"/>
      <c r="M8" s="76">
        <v>5</v>
      </c>
      <c r="N8" s="387"/>
      <c r="O8" s="42">
        <f>MAX(O15:O16)</f>
        <v>0</v>
      </c>
      <c r="P8" s="42">
        <f>MAX(P15:P16)</f>
        <v>0</v>
      </c>
    </row>
    <row r="9" spans="1:16">
      <c r="A9" s="77"/>
      <c r="B9" s="37"/>
      <c r="C9" s="114"/>
      <c r="D9" s="11"/>
      <c r="E9" s="11"/>
      <c r="F9" s="3"/>
      <c r="G9" s="3"/>
      <c r="H9" s="19"/>
      <c r="I9" s="114"/>
      <c r="J9" s="40"/>
      <c r="K9" s="114"/>
      <c r="L9" s="41"/>
      <c r="M9" s="65"/>
      <c r="N9" s="398"/>
      <c r="O9" s="64"/>
      <c r="P9" s="78"/>
    </row>
    <row r="10" spans="1:16" ht="29.25" customHeight="1">
      <c r="A10" s="79" t="s">
        <v>50</v>
      </c>
      <c r="B10" s="683" t="s">
        <v>294</v>
      </c>
      <c r="C10" s="683"/>
      <c r="D10" s="683"/>
      <c r="E10" s="683"/>
      <c r="F10" s="683"/>
      <c r="G10" s="683"/>
      <c r="H10" s="683"/>
      <c r="I10" s="683"/>
      <c r="J10" s="683"/>
      <c r="K10" s="426"/>
      <c r="L10" s="41"/>
      <c r="M10" s="66"/>
      <c r="N10" s="463" t="s">
        <v>50</v>
      </c>
      <c r="O10" s="44"/>
      <c r="P10" s="82"/>
    </row>
    <row r="11" spans="1:16">
      <c r="A11" s="79" t="s">
        <v>51</v>
      </c>
      <c r="B11" s="682" t="s">
        <v>295</v>
      </c>
      <c r="C11" s="682"/>
      <c r="D11" s="682"/>
      <c r="E11" s="682"/>
      <c r="F11" s="682"/>
      <c r="G11" s="682"/>
      <c r="H11" s="682"/>
      <c r="I11" s="682"/>
      <c r="J11" s="682"/>
      <c r="K11" s="357"/>
      <c r="L11" s="41"/>
      <c r="M11" s="66"/>
      <c r="N11" s="463" t="s">
        <v>51</v>
      </c>
      <c r="O11" s="44"/>
      <c r="P11" s="82"/>
    </row>
    <row r="12" spans="1:16" ht="18" customHeight="1">
      <c r="A12" s="79" t="s">
        <v>76</v>
      </c>
      <c r="B12" s="682" t="s">
        <v>296</v>
      </c>
      <c r="C12" s="682"/>
      <c r="D12" s="682"/>
      <c r="E12" s="682"/>
      <c r="F12" s="682"/>
      <c r="G12" s="682"/>
      <c r="H12" s="682"/>
      <c r="I12" s="682"/>
      <c r="J12" s="682"/>
      <c r="K12" s="468"/>
      <c r="L12" s="460"/>
      <c r="M12" s="66"/>
      <c r="N12" s="463" t="s">
        <v>76</v>
      </c>
      <c r="O12" s="44"/>
      <c r="P12" s="82"/>
    </row>
    <row r="13" spans="1:16">
      <c r="A13" s="79" t="s">
        <v>79</v>
      </c>
      <c r="B13" s="682" t="s">
        <v>297</v>
      </c>
      <c r="C13" s="682"/>
      <c r="D13" s="682"/>
      <c r="E13" s="682"/>
      <c r="F13" s="682"/>
      <c r="G13" s="682"/>
      <c r="H13" s="682"/>
      <c r="I13" s="682"/>
      <c r="J13" s="682"/>
      <c r="K13" s="23"/>
      <c r="L13" s="460"/>
      <c r="M13" s="66"/>
      <c r="N13" s="463" t="s">
        <v>79</v>
      </c>
      <c r="O13" s="44"/>
      <c r="P13" s="82"/>
    </row>
    <row r="14" spans="1:16" ht="25.5" customHeight="1">
      <c r="A14" s="79" t="s">
        <v>290</v>
      </c>
      <c r="B14" s="683" t="s">
        <v>298</v>
      </c>
      <c r="C14" s="683"/>
      <c r="D14" s="683"/>
      <c r="E14" s="683"/>
      <c r="F14" s="683"/>
      <c r="G14" s="683"/>
      <c r="H14" s="683"/>
      <c r="I14" s="683"/>
      <c r="J14" s="683"/>
      <c r="K14" s="23"/>
      <c r="L14" s="460"/>
      <c r="M14" s="66"/>
      <c r="N14" s="463" t="s">
        <v>290</v>
      </c>
      <c r="O14" s="44"/>
      <c r="P14" s="82"/>
    </row>
    <row r="15" spans="1:16" ht="21.75" customHeight="1">
      <c r="A15" s="80"/>
      <c r="B15" s="682" t="s">
        <v>299</v>
      </c>
      <c r="C15" s="682"/>
      <c r="D15" s="682"/>
      <c r="E15" s="682"/>
      <c r="F15" s="682"/>
      <c r="G15" s="682"/>
      <c r="H15" s="682"/>
      <c r="I15" s="682"/>
      <c r="J15" s="682"/>
      <c r="K15" s="451"/>
      <c r="L15" s="460"/>
      <c r="M15" s="66">
        <v>3</v>
      </c>
      <c r="N15" s="463"/>
      <c r="O15" s="44"/>
      <c r="P15" s="82"/>
    </row>
    <row r="16" spans="1:16" ht="21.75" customHeight="1">
      <c r="A16" s="80"/>
      <c r="B16" s="682" t="s">
        <v>300</v>
      </c>
      <c r="C16" s="682"/>
      <c r="D16" s="682"/>
      <c r="E16" s="682"/>
      <c r="F16" s="682"/>
      <c r="G16" s="682"/>
      <c r="H16" s="682"/>
      <c r="I16" s="682"/>
      <c r="J16" s="682"/>
      <c r="K16" s="682"/>
      <c r="L16" s="460"/>
      <c r="M16" s="66">
        <v>5</v>
      </c>
      <c r="N16" s="463"/>
      <c r="O16" s="44"/>
      <c r="P16" s="82"/>
    </row>
    <row r="17" spans="1:21" ht="15" thickBot="1">
      <c r="A17" s="115"/>
      <c r="B17" s="83"/>
      <c r="C17" s="116"/>
      <c r="D17" s="116"/>
      <c r="E17" s="116"/>
      <c r="F17" s="116"/>
      <c r="G17" s="116"/>
      <c r="H17" s="116"/>
      <c r="I17" s="116"/>
      <c r="J17" s="116"/>
      <c r="K17" s="116"/>
      <c r="L17" s="116"/>
      <c r="M17" s="117"/>
      <c r="N17" s="116"/>
      <c r="O17" s="116"/>
      <c r="P17" s="118"/>
    </row>
    <row r="18" spans="1:21" ht="15" thickBot="1">
      <c r="A18" s="21"/>
      <c r="B18" s="21"/>
      <c r="C18" s="21"/>
      <c r="D18" s="21"/>
      <c r="E18" s="21"/>
      <c r="F18" s="21"/>
      <c r="G18" s="21"/>
      <c r="H18" s="21"/>
      <c r="I18" s="21"/>
      <c r="J18" s="21"/>
      <c r="K18" s="21"/>
      <c r="L18" s="21"/>
      <c r="M18" s="21"/>
      <c r="N18" s="21"/>
      <c r="O18" s="21"/>
      <c r="P18" s="21"/>
      <c r="Q18" s="21"/>
      <c r="R18" s="21"/>
      <c r="S18" s="21"/>
      <c r="T18" s="21"/>
      <c r="U18" s="21"/>
    </row>
    <row r="19" spans="1:21" ht="15" thickBot="1">
      <c r="A19" s="69" t="s">
        <v>68</v>
      </c>
      <c r="B19" s="70" t="s">
        <v>301</v>
      </c>
      <c r="C19" s="113"/>
      <c r="D19" s="71"/>
      <c r="E19" s="71"/>
      <c r="F19" s="72"/>
      <c r="G19" s="72"/>
      <c r="H19" s="73"/>
      <c r="I19" s="130" t="s">
        <v>47</v>
      </c>
      <c r="J19" s="74"/>
      <c r="K19" s="113"/>
      <c r="L19" s="75"/>
      <c r="M19" s="76">
        <v>4</v>
      </c>
      <c r="N19" s="387"/>
      <c r="O19" s="42">
        <f>O21+O22</f>
        <v>0</v>
      </c>
      <c r="P19" s="42">
        <f>P21+P22</f>
        <v>0</v>
      </c>
      <c r="Q19" s="21"/>
      <c r="R19" s="21"/>
      <c r="S19" s="21"/>
      <c r="T19" s="21"/>
      <c r="U19" s="21"/>
    </row>
    <row r="20" spans="1:21" ht="8.25" customHeight="1">
      <c r="A20" s="77"/>
      <c r="B20" s="37"/>
      <c r="C20" s="114"/>
      <c r="D20" s="11"/>
      <c r="E20" s="11"/>
      <c r="F20" s="3"/>
      <c r="G20" s="3"/>
      <c r="H20" s="19"/>
      <c r="I20" s="114"/>
      <c r="J20" s="40"/>
      <c r="K20" s="114"/>
      <c r="L20" s="41"/>
      <c r="M20" s="65"/>
      <c r="N20" s="398"/>
      <c r="O20" s="64"/>
      <c r="P20" s="78"/>
      <c r="Q20" s="21"/>
      <c r="R20" s="21"/>
      <c r="S20" s="21"/>
      <c r="T20" s="21"/>
      <c r="U20" s="21"/>
    </row>
    <row r="21" spans="1:21">
      <c r="A21" s="79" t="s">
        <v>50</v>
      </c>
      <c r="B21" s="683" t="s">
        <v>302</v>
      </c>
      <c r="C21" s="683"/>
      <c r="D21" s="683"/>
      <c r="E21" s="683"/>
      <c r="F21" s="683"/>
      <c r="G21" s="683"/>
      <c r="H21" s="683"/>
      <c r="I21" s="683"/>
      <c r="J21" s="683"/>
      <c r="K21" s="426"/>
      <c r="L21" s="41"/>
      <c r="M21" s="66">
        <v>2</v>
      </c>
      <c r="N21" s="463" t="s">
        <v>50</v>
      </c>
      <c r="O21" s="44"/>
      <c r="P21" s="82"/>
      <c r="Q21" s="21"/>
      <c r="R21" s="21"/>
      <c r="S21" s="21"/>
      <c r="T21" s="21"/>
      <c r="U21" s="21"/>
    </row>
    <row r="22" spans="1:21">
      <c r="A22" s="79" t="s">
        <v>51</v>
      </c>
      <c r="B22" s="682" t="s">
        <v>303</v>
      </c>
      <c r="C22" s="682"/>
      <c r="D22" s="682"/>
      <c r="E22" s="682"/>
      <c r="F22" s="682"/>
      <c r="G22" s="682"/>
      <c r="H22" s="682"/>
      <c r="I22" s="682"/>
      <c r="J22" s="682"/>
      <c r="K22" s="357"/>
      <c r="L22" s="41"/>
      <c r="M22" s="66">
        <v>2</v>
      </c>
      <c r="N22" s="463" t="s">
        <v>51</v>
      </c>
      <c r="O22" s="44"/>
      <c r="P22" s="82"/>
      <c r="Q22" s="21"/>
      <c r="R22" s="21"/>
      <c r="S22" s="21"/>
      <c r="T22" s="21"/>
      <c r="U22" s="21"/>
    </row>
    <row r="23" spans="1:21" ht="15" customHeight="1" thickBot="1">
      <c r="A23" s="115"/>
      <c r="B23" s="83"/>
      <c r="C23" s="116"/>
      <c r="D23" s="116"/>
      <c r="E23" s="116"/>
      <c r="F23" s="116"/>
      <c r="G23" s="116"/>
      <c r="H23" s="116"/>
      <c r="I23" s="116"/>
      <c r="J23" s="116"/>
      <c r="K23" s="116"/>
      <c r="L23" s="116"/>
      <c r="M23" s="117"/>
      <c r="N23" s="116"/>
      <c r="O23" s="116"/>
      <c r="P23" s="118"/>
      <c r="U23" s="21"/>
    </row>
    <row r="24" spans="1:21" ht="15" thickBot="1">
      <c r="A24" s="685"/>
      <c r="B24" s="685"/>
      <c r="C24" s="685"/>
      <c r="D24" s="685"/>
      <c r="O24" s="305"/>
      <c r="U24" s="21"/>
    </row>
    <row r="25" spans="1:21" ht="15" thickBot="1">
      <c r="A25" s="69" t="s">
        <v>80</v>
      </c>
      <c r="B25" s="70" t="s">
        <v>304</v>
      </c>
      <c r="C25" s="113"/>
      <c r="D25" s="71"/>
      <c r="E25" s="71"/>
      <c r="F25" s="72"/>
      <c r="G25" s="72"/>
      <c r="H25" s="73"/>
      <c r="I25" s="130"/>
      <c r="J25" s="74"/>
      <c r="K25" s="113"/>
      <c r="L25" s="75"/>
      <c r="M25" s="76">
        <v>6</v>
      </c>
      <c r="N25" s="387"/>
      <c r="O25" s="64"/>
      <c r="P25" s="306">
        <f>P27</f>
        <v>0</v>
      </c>
      <c r="U25" s="21"/>
    </row>
    <row r="26" spans="1:21" ht="9" customHeight="1">
      <c r="A26" s="77"/>
      <c r="B26" s="37"/>
      <c r="C26" s="114"/>
      <c r="D26" s="11"/>
      <c r="E26" s="11"/>
      <c r="F26" s="3"/>
      <c r="G26" s="3"/>
      <c r="H26" s="19"/>
      <c r="I26" s="114"/>
      <c r="J26" s="40"/>
      <c r="K26" s="114"/>
      <c r="L26" s="41"/>
      <c r="M26" s="65"/>
      <c r="N26" s="398"/>
      <c r="O26" s="64"/>
      <c r="P26" s="78"/>
      <c r="U26" s="21"/>
    </row>
    <row r="27" spans="1:21" ht="24.95" customHeight="1">
      <c r="A27" s="79"/>
      <c r="B27" s="683" t="s">
        <v>305</v>
      </c>
      <c r="C27" s="683"/>
      <c r="D27" s="683"/>
      <c r="E27" s="683"/>
      <c r="F27" s="683"/>
      <c r="G27" s="683"/>
      <c r="H27" s="683"/>
      <c r="I27" s="683"/>
      <c r="J27" s="683"/>
      <c r="K27" s="426"/>
      <c r="L27" s="41"/>
      <c r="M27" s="66"/>
      <c r="N27" s="463"/>
      <c r="O27" s="44"/>
      <c r="P27" s="82"/>
      <c r="U27" s="21"/>
    </row>
    <row r="28" spans="1:21" ht="15" thickBot="1">
      <c r="A28" s="115"/>
      <c r="B28" s="83"/>
      <c r="C28" s="116"/>
      <c r="D28" s="116"/>
      <c r="E28" s="116"/>
      <c r="F28" s="116"/>
      <c r="G28" s="116"/>
      <c r="H28" s="116"/>
      <c r="I28" s="116"/>
      <c r="J28" s="116"/>
      <c r="K28" s="116"/>
      <c r="L28" s="116"/>
      <c r="M28" s="117"/>
      <c r="N28" s="116"/>
      <c r="O28" s="116"/>
      <c r="P28" s="118"/>
      <c r="U28" s="21"/>
    </row>
    <row r="29" spans="1:21" ht="15" thickBot="1">
      <c r="U29" s="21"/>
    </row>
    <row r="30" spans="1:21" ht="15" thickBot="1">
      <c r="A30" s="69" t="s">
        <v>85</v>
      </c>
      <c r="B30" s="70" t="s">
        <v>306</v>
      </c>
      <c r="C30" s="113"/>
      <c r="D30" s="71"/>
      <c r="E30" s="71"/>
      <c r="F30" s="72"/>
      <c r="G30" s="72"/>
      <c r="H30" s="73"/>
      <c r="I30" s="130" t="s">
        <v>70</v>
      </c>
      <c r="J30" s="74"/>
      <c r="K30" s="113"/>
      <c r="L30" s="75"/>
      <c r="M30" s="76">
        <v>6</v>
      </c>
      <c r="N30" s="387"/>
      <c r="O30" s="42">
        <f>MAX(O32:O34)</f>
        <v>0</v>
      </c>
      <c r="P30" s="42">
        <f>MAX(P32:P34)</f>
        <v>0</v>
      </c>
      <c r="U30" s="21"/>
    </row>
    <row r="31" spans="1:21">
      <c r="A31" s="77"/>
      <c r="B31" s="37"/>
      <c r="C31" s="114"/>
      <c r="D31" s="11"/>
      <c r="E31" s="11"/>
      <c r="F31" s="3"/>
      <c r="G31" s="3"/>
      <c r="H31" s="19"/>
      <c r="I31" s="114"/>
      <c r="J31" s="40"/>
      <c r="K31" s="114"/>
      <c r="L31" s="41"/>
      <c r="M31" s="65"/>
      <c r="N31" s="398"/>
      <c r="O31" s="64"/>
      <c r="P31" s="78"/>
      <c r="U31" s="21"/>
    </row>
    <row r="32" spans="1:21">
      <c r="A32" s="79" t="s">
        <v>50</v>
      </c>
      <c r="B32" s="683" t="s">
        <v>307</v>
      </c>
      <c r="C32" s="683"/>
      <c r="D32" s="683"/>
      <c r="E32" s="683"/>
      <c r="F32" s="683"/>
      <c r="G32" s="683"/>
      <c r="H32" s="683"/>
      <c r="I32" s="683"/>
      <c r="J32" s="683"/>
      <c r="K32" s="426"/>
      <c r="L32" s="41"/>
      <c r="M32" s="66">
        <v>2</v>
      </c>
      <c r="N32" s="463" t="s">
        <v>50</v>
      </c>
      <c r="O32" s="44"/>
      <c r="P32" s="82"/>
      <c r="U32" s="21"/>
    </row>
    <row r="33" spans="1:21">
      <c r="A33" s="79" t="s">
        <v>51</v>
      </c>
      <c r="B33" s="683" t="s">
        <v>308</v>
      </c>
      <c r="C33" s="683"/>
      <c r="D33" s="683"/>
      <c r="E33" s="683"/>
      <c r="F33" s="683"/>
      <c r="G33" s="683"/>
      <c r="H33" s="683"/>
      <c r="I33" s="683"/>
      <c r="J33" s="683"/>
      <c r="K33" s="426"/>
      <c r="L33" s="41"/>
      <c r="M33" s="66">
        <v>4</v>
      </c>
      <c r="N33" s="463" t="s">
        <v>51</v>
      </c>
      <c r="O33" s="44"/>
      <c r="P33" s="82"/>
      <c r="U33" s="21"/>
    </row>
    <row r="34" spans="1:21">
      <c r="A34" s="79" t="s">
        <v>76</v>
      </c>
      <c r="B34" s="682" t="s">
        <v>309</v>
      </c>
      <c r="C34" s="682"/>
      <c r="D34" s="682"/>
      <c r="E34" s="682"/>
      <c r="F34" s="682"/>
      <c r="G34" s="682"/>
      <c r="H34" s="682"/>
      <c r="I34" s="682"/>
      <c r="J34" s="682"/>
      <c r="K34" s="357"/>
      <c r="L34" s="41"/>
      <c r="M34" s="66">
        <v>6</v>
      </c>
      <c r="N34" s="463" t="s">
        <v>76</v>
      </c>
      <c r="O34" s="44"/>
      <c r="P34" s="82"/>
      <c r="U34" s="21"/>
    </row>
    <row r="35" spans="1:21" ht="15" thickBot="1">
      <c r="A35" s="115"/>
      <c r="B35" s="83"/>
      <c r="C35" s="116"/>
      <c r="D35" s="116"/>
      <c r="E35" s="116"/>
      <c r="F35" s="116"/>
      <c r="G35" s="116"/>
      <c r="H35" s="116"/>
      <c r="I35" s="116"/>
      <c r="J35" s="116"/>
      <c r="K35" s="116"/>
      <c r="L35" s="116"/>
      <c r="M35" s="117"/>
      <c r="N35" s="116"/>
      <c r="O35" s="116"/>
      <c r="P35" s="118"/>
      <c r="U35" s="21"/>
    </row>
    <row r="36" spans="1:21" ht="15" thickBot="1">
      <c r="A36" s="1"/>
      <c r="B36" s="1"/>
      <c r="C36" s="1"/>
      <c r="D36" s="1"/>
      <c r="E36" s="1"/>
      <c r="F36" s="1"/>
      <c r="G36" s="1"/>
      <c r="H36" s="1"/>
      <c r="I36" s="1"/>
      <c r="J36" s="1"/>
      <c r="K36" s="1"/>
      <c r="L36" s="1"/>
      <c r="M36" s="1"/>
      <c r="N36" s="1"/>
      <c r="O36" s="1"/>
      <c r="P36" s="1"/>
      <c r="Q36" s="1"/>
      <c r="R36" s="1"/>
      <c r="S36" s="1"/>
      <c r="U36" s="21"/>
    </row>
    <row r="37" spans="1:21" ht="15" thickBot="1">
      <c r="A37" s="69" t="s">
        <v>310</v>
      </c>
      <c r="B37" s="70" t="s">
        <v>311</v>
      </c>
      <c r="C37" s="113"/>
      <c r="D37" s="71"/>
      <c r="E37" s="71"/>
      <c r="F37" s="72"/>
      <c r="G37" s="72"/>
      <c r="H37" s="73"/>
      <c r="I37" s="130" t="s">
        <v>70</v>
      </c>
      <c r="J37" s="74"/>
      <c r="K37" s="113"/>
      <c r="L37" s="75"/>
      <c r="M37" s="76">
        <v>4</v>
      </c>
      <c r="N37" s="387"/>
      <c r="O37" s="42">
        <f>MAX(O40:O41)</f>
        <v>0</v>
      </c>
      <c r="P37" s="42">
        <f>MAX(P40:P41)</f>
        <v>0</v>
      </c>
      <c r="Q37" s="1"/>
      <c r="R37" s="1"/>
      <c r="S37" s="1"/>
      <c r="U37" s="21"/>
    </row>
    <row r="38" spans="1:21" ht="9" customHeight="1">
      <c r="A38" s="77"/>
      <c r="B38" s="37"/>
      <c r="C38" s="114"/>
      <c r="D38" s="11"/>
      <c r="E38" s="11"/>
      <c r="F38" s="3"/>
      <c r="G38" s="3"/>
      <c r="H38" s="19"/>
      <c r="I38" s="114"/>
      <c r="J38" s="40"/>
      <c r="K38" s="114"/>
      <c r="L38" s="41"/>
      <c r="M38" s="65"/>
      <c r="N38" s="398"/>
      <c r="O38" s="64"/>
      <c r="P38" s="78"/>
      <c r="U38" s="21"/>
    </row>
    <row r="39" spans="1:21">
      <c r="A39" s="79"/>
      <c r="B39" s="683" t="s">
        <v>312</v>
      </c>
      <c r="C39" s="683"/>
      <c r="D39" s="683"/>
      <c r="E39" s="683"/>
      <c r="F39" s="683"/>
      <c r="G39" s="683"/>
      <c r="H39" s="683"/>
      <c r="I39" s="683"/>
      <c r="J39" s="683"/>
      <c r="K39" s="426"/>
      <c r="L39" s="41"/>
      <c r="M39" s="66"/>
      <c r="N39" s="463"/>
      <c r="O39" s="44"/>
      <c r="P39" s="82"/>
      <c r="Q39" s="1"/>
      <c r="R39" s="1"/>
      <c r="S39" s="1"/>
      <c r="U39" s="21"/>
    </row>
    <row r="40" spans="1:21">
      <c r="A40" s="79" t="s">
        <v>50</v>
      </c>
      <c r="B40" s="683" t="s">
        <v>313</v>
      </c>
      <c r="C40" s="683"/>
      <c r="D40" s="683"/>
      <c r="E40" s="683"/>
      <c r="F40" s="683"/>
      <c r="G40" s="683"/>
      <c r="H40" s="683"/>
      <c r="I40" s="683"/>
      <c r="J40" s="683"/>
      <c r="K40" s="426"/>
      <c r="L40" s="41"/>
      <c r="M40" s="66">
        <v>2</v>
      </c>
      <c r="N40" s="463" t="s">
        <v>50</v>
      </c>
      <c r="O40" s="44"/>
      <c r="P40" s="82"/>
      <c r="Q40" s="1"/>
      <c r="R40" s="1"/>
      <c r="S40" s="1"/>
      <c r="U40" s="21"/>
    </row>
    <row r="41" spans="1:21">
      <c r="A41" s="79" t="s">
        <v>51</v>
      </c>
      <c r="B41" s="682" t="s">
        <v>314</v>
      </c>
      <c r="C41" s="682"/>
      <c r="D41" s="682"/>
      <c r="E41" s="682"/>
      <c r="F41" s="682"/>
      <c r="G41" s="682"/>
      <c r="H41" s="682"/>
      <c r="I41" s="682"/>
      <c r="J41" s="682"/>
      <c r="K41" s="357"/>
      <c r="L41" s="41"/>
      <c r="M41" s="66">
        <v>4</v>
      </c>
      <c r="N41" s="463" t="s">
        <v>51</v>
      </c>
      <c r="O41" s="44"/>
      <c r="P41" s="82"/>
      <c r="Q41" s="1"/>
      <c r="R41" s="1"/>
      <c r="S41" s="1"/>
      <c r="U41" s="21"/>
    </row>
    <row r="42" spans="1:21" ht="15" thickBot="1">
      <c r="A42" s="115"/>
      <c r="B42" s="83"/>
      <c r="C42" s="116"/>
      <c r="D42" s="116"/>
      <c r="E42" s="116"/>
      <c r="F42" s="116"/>
      <c r="G42" s="116"/>
      <c r="H42" s="116"/>
      <c r="I42" s="116"/>
      <c r="J42" s="116"/>
      <c r="K42" s="116"/>
      <c r="L42" s="116"/>
      <c r="M42" s="117"/>
      <c r="N42" s="116"/>
      <c r="O42" s="116"/>
      <c r="P42" s="118"/>
      <c r="Q42" s="1"/>
      <c r="R42" s="1"/>
      <c r="S42" s="1"/>
      <c r="U42" s="21"/>
    </row>
    <row r="43" spans="1:21" ht="15" thickBot="1">
      <c r="U43" s="21"/>
    </row>
    <row r="44" spans="1:21" ht="15" thickBot="1">
      <c r="A44" s="69" t="s">
        <v>181</v>
      </c>
      <c r="B44" s="70" t="s">
        <v>315</v>
      </c>
      <c r="C44" s="113"/>
      <c r="D44" s="71"/>
      <c r="E44" s="71"/>
      <c r="F44" s="72"/>
      <c r="G44" s="72"/>
      <c r="H44" s="73"/>
      <c r="I44" s="130" t="s">
        <v>70</v>
      </c>
      <c r="J44" s="74"/>
      <c r="K44" s="113"/>
      <c r="L44" s="75"/>
      <c r="M44" s="76">
        <v>4</v>
      </c>
      <c r="N44" s="387"/>
      <c r="O44" s="42">
        <f>MAX(O52:O55)</f>
        <v>0</v>
      </c>
      <c r="P44" s="42">
        <f>MAX(P52:P55)</f>
        <v>0</v>
      </c>
      <c r="U44" s="21"/>
    </row>
    <row r="45" spans="1:21">
      <c r="A45" s="77"/>
      <c r="B45" s="37"/>
      <c r="C45" s="114"/>
      <c r="D45" s="11"/>
      <c r="E45" s="11"/>
      <c r="F45" s="3"/>
      <c r="G45" s="3"/>
      <c r="H45" s="19"/>
      <c r="I45" s="114"/>
      <c r="J45" s="40"/>
      <c r="K45" s="114"/>
      <c r="L45" s="41"/>
      <c r="M45" s="65"/>
      <c r="N45" s="398"/>
      <c r="O45" s="64"/>
      <c r="P45" s="78"/>
      <c r="U45" s="21"/>
    </row>
    <row r="46" spans="1:21">
      <c r="A46" s="79"/>
      <c r="B46" s="683" t="s">
        <v>316</v>
      </c>
      <c r="C46" s="683"/>
      <c r="D46" s="683"/>
      <c r="E46" s="683"/>
      <c r="F46" s="683"/>
      <c r="G46" s="683"/>
      <c r="H46" s="683"/>
      <c r="I46" s="683"/>
      <c r="J46" s="683"/>
      <c r="K46" s="426"/>
      <c r="L46" s="41"/>
      <c r="M46" s="66"/>
      <c r="N46" s="463"/>
      <c r="O46" s="44"/>
      <c r="P46" s="82"/>
      <c r="U46" s="21"/>
    </row>
    <row r="47" spans="1:21" ht="15" customHeight="1">
      <c r="A47" s="79"/>
      <c r="B47" s="683" t="s">
        <v>317</v>
      </c>
      <c r="C47" s="683"/>
      <c r="D47" s="683"/>
      <c r="E47" s="683"/>
      <c r="F47" s="683"/>
      <c r="G47" s="683"/>
      <c r="H47" s="683"/>
      <c r="I47" s="683"/>
      <c r="J47" s="683"/>
      <c r="K47" s="683"/>
      <c r="L47" s="41"/>
      <c r="M47" s="66"/>
      <c r="N47" s="463"/>
      <c r="O47" s="44"/>
      <c r="P47" s="82"/>
      <c r="U47" s="21"/>
    </row>
    <row r="48" spans="1:21" ht="15" customHeight="1">
      <c r="A48" s="79"/>
      <c r="B48" s="683" t="s">
        <v>318</v>
      </c>
      <c r="C48" s="683"/>
      <c r="D48" s="683"/>
      <c r="E48" s="683"/>
      <c r="F48" s="683"/>
      <c r="G48" s="683"/>
      <c r="H48" s="683"/>
      <c r="I48" s="683"/>
      <c r="J48" s="683"/>
      <c r="K48" s="470"/>
      <c r="L48" s="41"/>
      <c r="M48" s="66"/>
      <c r="N48" s="463"/>
      <c r="O48" s="307">
        <f>IF(O47,O46/O47,0)</f>
        <v>0</v>
      </c>
      <c r="P48" s="308">
        <f>IF(P47,P46/P47,0)</f>
        <v>0</v>
      </c>
      <c r="U48" s="21"/>
    </row>
    <row r="49" spans="1:21" ht="15" customHeight="1">
      <c r="A49" s="79"/>
      <c r="B49" s="683" t="s">
        <v>319</v>
      </c>
      <c r="C49" s="683"/>
      <c r="D49" s="683"/>
      <c r="E49" s="683"/>
      <c r="F49" s="683"/>
      <c r="G49" s="683"/>
      <c r="H49" s="683"/>
      <c r="I49" s="683"/>
      <c r="J49" s="683"/>
      <c r="K49" s="683"/>
      <c r="L49" s="41"/>
      <c r="M49" s="66"/>
      <c r="N49" s="463"/>
      <c r="O49" s="44"/>
      <c r="P49" s="82"/>
      <c r="U49" s="21"/>
    </row>
    <row r="50" spans="1:21" ht="15" customHeight="1">
      <c r="A50" s="79"/>
      <c r="B50" s="683" t="s">
        <v>320</v>
      </c>
      <c r="C50" s="683"/>
      <c r="D50" s="683"/>
      <c r="E50" s="683"/>
      <c r="F50" s="683"/>
      <c r="G50" s="683"/>
      <c r="H50" s="683"/>
      <c r="I50" s="683"/>
      <c r="J50" s="683"/>
      <c r="K50" s="683"/>
      <c r="L50" s="41"/>
      <c r="M50" s="66"/>
      <c r="N50" s="463"/>
      <c r="O50" s="44"/>
      <c r="P50" s="82"/>
      <c r="U50" s="21"/>
    </row>
    <row r="51" spans="1:21" ht="15" customHeight="1">
      <c r="A51" s="79"/>
      <c r="B51" s="683" t="s">
        <v>321</v>
      </c>
      <c r="C51" s="683"/>
      <c r="D51" s="683"/>
      <c r="E51" s="683"/>
      <c r="F51" s="683"/>
      <c r="G51" s="683"/>
      <c r="H51" s="683"/>
      <c r="I51" s="683"/>
      <c r="J51" s="683"/>
      <c r="K51" s="470"/>
      <c r="L51" s="41"/>
      <c r="M51" s="66"/>
      <c r="N51" s="463"/>
      <c r="O51" s="307">
        <f>IF(O50,O49/O50,0)</f>
        <v>0</v>
      </c>
      <c r="P51" s="308">
        <f>IF(P50,P49/P50,0)</f>
        <v>0</v>
      </c>
      <c r="U51" s="21"/>
    </row>
    <row r="52" spans="1:21" ht="15" customHeight="1">
      <c r="A52" s="79" t="s">
        <v>50</v>
      </c>
      <c r="B52" s="683" t="s">
        <v>322</v>
      </c>
      <c r="C52" s="683"/>
      <c r="D52" s="683"/>
      <c r="E52" s="683"/>
      <c r="F52" s="683"/>
      <c r="G52" s="683"/>
      <c r="H52" s="683"/>
      <c r="I52" s="683"/>
      <c r="J52" s="683"/>
      <c r="K52" s="470"/>
      <c r="L52" s="41"/>
      <c r="M52" s="66">
        <v>1</v>
      </c>
      <c r="N52" s="463" t="s">
        <v>50</v>
      </c>
      <c r="O52" s="44"/>
      <c r="P52" s="82"/>
      <c r="U52" s="21"/>
    </row>
    <row r="53" spans="1:21" ht="15" customHeight="1">
      <c r="A53" s="79" t="s">
        <v>51</v>
      </c>
      <c r="B53" s="683" t="s">
        <v>323</v>
      </c>
      <c r="C53" s="683"/>
      <c r="D53" s="683"/>
      <c r="E53" s="683"/>
      <c r="F53" s="683"/>
      <c r="G53" s="683"/>
      <c r="H53" s="683"/>
      <c r="I53" s="683"/>
      <c r="J53" s="683"/>
      <c r="K53" s="470"/>
      <c r="L53" s="41"/>
      <c r="M53" s="66">
        <v>2</v>
      </c>
      <c r="N53" s="463" t="s">
        <v>51</v>
      </c>
      <c r="O53" s="44"/>
      <c r="P53" s="82"/>
      <c r="U53" s="21"/>
    </row>
    <row r="54" spans="1:21" ht="15" customHeight="1">
      <c r="A54" s="79" t="s">
        <v>76</v>
      </c>
      <c r="B54" s="683" t="s">
        <v>324</v>
      </c>
      <c r="C54" s="683"/>
      <c r="D54" s="683"/>
      <c r="E54" s="683"/>
      <c r="F54" s="683"/>
      <c r="G54" s="683"/>
      <c r="H54" s="683"/>
      <c r="I54" s="683"/>
      <c r="J54" s="683"/>
      <c r="K54" s="426"/>
      <c r="L54" s="41"/>
      <c r="M54" s="66">
        <v>3</v>
      </c>
      <c r="N54" s="463" t="s">
        <v>76</v>
      </c>
      <c r="O54" s="44"/>
      <c r="P54" s="82"/>
      <c r="U54" s="21"/>
    </row>
    <row r="55" spans="1:21">
      <c r="A55" s="79" t="s">
        <v>79</v>
      </c>
      <c r="B55" s="683" t="s">
        <v>325</v>
      </c>
      <c r="C55" s="683"/>
      <c r="D55" s="683"/>
      <c r="E55" s="683"/>
      <c r="F55" s="683"/>
      <c r="G55" s="683"/>
      <c r="H55" s="683"/>
      <c r="I55" s="683"/>
      <c r="J55" s="683"/>
      <c r="K55" s="357"/>
      <c r="L55" s="41"/>
      <c r="M55" s="66">
        <v>4</v>
      </c>
      <c r="N55" s="463" t="s">
        <v>79</v>
      </c>
      <c r="O55" s="44"/>
      <c r="P55" s="82"/>
      <c r="U55" s="21"/>
    </row>
    <row r="56" spans="1:21" ht="15" thickBot="1">
      <c r="A56" s="115"/>
      <c r="B56" s="83"/>
      <c r="C56" s="116"/>
      <c r="D56" s="116"/>
      <c r="E56" s="116"/>
      <c r="F56" s="116"/>
      <c r="G56" s="116"/>
      <c r="H56" s="116"/>
      <c r="I56" s="116"/>
      <c r="J56" s="116"/>
      <c r="K56" s="116"/>
      <c r="L56" s="116"/>
      <c r="M56" s="117"/>
      <c r="N56" s="116"/>
      <c r="O56" s="116"/>
      <c r="P56" s="118"/>
      <c r="U56" s="21"/>
    </row>
    <row r="57" spans="1:21">
      <c r="A57" s="684"/>
      <c r="B57" s="684"/>
      <c r="C57" s="684"/>
      <c r="D57" s="684"/>
      <c r="E57" s="469"/>
      <c r="U57" s="21"/>
    </row>
    <row r="58" spans="1:21">
      <c r="A58" s="684"/>
      <c r="B58" s="684"/>
      <c r="C58" s="684"/>
      <c r="D58" s="684"/>
      <c r="E58" s="469"/>
      <c r="U58" s="21"/>
    </row>
    <row r="59" spans="1:21">
      <c r="A59" s="684"/>
      <c r="B59" s="684"/>
      <c r="C59" s="684"/>
      <c r="D59" s="684"/>
      <c r="E59" s="469"/>
      <c r="U59" s="21"/>
    </row>
    <row r="60" spans="1:21">
      <c r="A60" s="684"/>
      <c r="B60" s="684"/>
      <c r="C60" s="684"/>
      <c r="D60" s="684"/>
      <c r="E60" s="469"/>
      <c r="U60" s="21"/>
    </row>
    <row r="61" spans="1:21" ht="15" customHeight="1">
      <c r="U61" s="21"/>
    </row>
    <row r="62" spans="1:21" ht="15" customHeight="1">
      <c r="A62" s="684"/>
      <c r="B62" s="684"/>
      <c r="C62" s="684"/>
      <c r="D62" s="684"/>
      <c r="E62" s="469"/>
      <c r="F62" s="469"/>
      <c r="U62" s="21"/>
    </row>
    <row r="63" spans="1:21" ht="15" customHeight="1">
      <c r="A63" s="684"/>
      <c r="B63" s="684"/>
      <c r="C63" s="684"/>
      <c r="D63" s="684"/>
      <c r="E63" s="469"/>
      <c r="F63" s="469"/>
      <c r="U63" s="21"/>
    </row>
    <row r="64" spans="1:21" ht="15" customHeight="1">
      <c r="A64" s="684"/>
      <c r="B64" s="684"/>
      <c r="C64" s="684"/>
      <c r="D64" s="684"/>
      <c r="E64" s="684"/>
      <c r="F64" s="684"/>
      <c r="U64" s="21"/>
    </row>
    <row r="65" spans="1:21" ht="15" customHeight="1">
      <c r="A65" s="684"/>
      <c r="B65" s="684"/>
      <c r="C65" s="684"/>
      <c r="D65" s="684"/>
      <c r="E65" s="684"/>
      <c r="F65" s="684"/>
      <c r="U65" s="21"/>
    </row>
    <row r="66" spans="1:21">
      <c r="A66" s="684"/>
      <c r="B66" s="684"/>
      <c r="C66" s="684"/>
      <c r="D66" s="684"/>
      <c r="E66" s="684"/>
      <c r="F66" s="684"/>
      <c r="U66" s="21"/>
    </row>
    <row r="67" spans="1:21" ht="23.25" customHeight="1">
      <c r="A67" s="684"/>
      <c r="B67" s="684"/>
      <c r="C67" s="684"/>
      <c r="D67" s="684"/>
      <c r="E67" s="684"/>
      <c r="F67" s="684"/>
      <c r="G67" s="21"/>
      <c r="H67" s="21"/>
      <c r="I67" s="21"/>
      <c r="J67" s="21"/>
      <c r="K67" s="21"/>
      <c r="L67" s="21"/>
      <c r="M67" s="21"/>
      <c r="N67" s="21"/>
      <c r="O67" s="21"/>
      <c r="P67" s="21"/>
      <c r="Q67" s="21"/>
      <c r="R67" s="21"/>
      <c r="S67" s="21"/>
      <c r="T67" s="21"/>
      <c r="U67" s="21"/>
    </row>
    <row r="68" spans="1:21" ht="27" customHeight="1">
      <c r="A68" s="21"/>
      <c r="B68" s="21"/>
      <c r="C68" s="21"/>
      <c r="D68" s="21"/>
      <c r="E68" s="21"/>
      <c r="F68" s="21"/>
      <c r="G68" s="21"/>
      <c r="H68" s="21"/>
      <c r="I68" s="21"/>
      <c r="J68" s="21"/>
      <c r="K68" s="21"/>
      <c r="L68" s="21"/>
      <c r="M68" s="21"/>
      <c r="N68" s="21"/>
      <c r="O68" s="21"/>
      <c r="P68" s="21"/>
      <c r="Q68" s="21"/>
      <c r="R68" s="21"/>
      <c r="S68" s="21"/>
      <c r="T68" s="21"/>
      <c r="U68" s="21"/>
    </row>
    <row r="69" spans="1:21" ht="30.75" customHeight="1">
      <c r="A69" s="21"/>
      <c r="B69" s="21"/>
      <c r="C69" s="21"/>
      <c r="D69" s="21"/>
      <c r="E69" s="21"/>
      <c r="F69" s="21"/>
      <c r="G69" s="21"/>
      <c r="H69" s="21"/>
      <c r="I69" s="21"/>
      <c r="J69" s="21"/>
      <c r="K69" s="21"/>
      <c r="L69" s="21"/>
      <c r="M69" s="21"/>
      <c r="N69" s="21"/>
      <c r="O69" s="21"/>
      <c r="P69" s="21"/>
      <c r="Q69" s="21"/>
      <c r="R69" s="21"/>
      <c r="S69" s="21"/>
      <c r="T69" s="21"/>
      <c r="U69" s="21"/>
    </row>
    <row r="70" spans="1:21" ht="22.5" customHeight="1">
      <c r="A70" s="21"/>
      <c r="B70" s="21"/>
      <c r="C70" s="21"/>
      <c r="D70" s="21"/>
      <c r="E70" s="21"/>
      <c r="F70" s="21"/>
      <c r="G70" s="21"/>
      <c r="H70" s="21"/>
      <c r="I70" s="21"/>
      <c r="J70" s="21"/>
      <c r="K70" s="21"/>
      <c r="L70" s="21"/>
      <c r="M70" s="21"/>
      <c r="N70" s="21"/>
      <c r="O70" s="21"/>
      <c r="P70" s="21"/>
      <c r="Q70" s="21"/>
      <c r="R70" s="21"/>
      <c r="S70" s="21"/>
      <c r="T70" s="21"/>
      <c r="U70" s="21"/>
    </row>
    <row r="71" spans="1:21" ht="33" customHeight="1">
      <c r="A71" s="21"/>
      <c r="B71" s="21"/>
      <c r="C71" s="21"/>
      <c r="D71" s="21"/>
      <c r="E71" s="21"/>
      <c r="F71" s="21"/>
      <c r="G71" s="21"/>
      <c r="H71" s="21"/>
      <c r="I71" s="21"/>
      <c r="J71" s="21"/>
      <c r="K71" s="21"/>
      <c r="L71" s="21"/>
      <c r="M71" s="21"/>
      <c r="N71" s="21"/>
      <c r="O71" s="21"/>
      <c r="P71" s="21"/>
      <c r="Q71" s="21"/>
      <c r="R71" s="21"/>
      <c r="S71" s="21"/>
      <c r="T71" s="21"/>
      <c r="U71" s="21"/>
    </row>
    <row r="72" spans="1:21">
      <c r="A72" s="21"/>
      <c r="B72" s="21"/>
      <c r="C72" s="21"/>
      <c r="D72" s="21"/>
      <c r="E72" s="21"/>
      <c r="F72" s="21"/>
      <c r="G72" s="21"/>
      <c r="H72" s="21"/>
      <c r="I72" s="21"/>
      <c r="J72" s="21"/>
      <c r="K72" s="21"/>
      <c r="L72" s="21"/>
      <c r="M72" s="21"/>
      <c r="N72" s="21"/>
      <c r="O72" s="21"/>
      <c r="P72" s="21"/>
      <c r="Q72" s="21"/>
      <c r="R72" s="21"/>
      <c r="S72" s="21"/>
      <c r="T72" s="21"/>
      <c r="U72" s="21"/>
    </row>
    <row r="73" spans="1:21">
      <c r="A73" s="21"/>
      <c r="B73" s="21"/>
      <c r="C73" s="21"/>
      <c r="D73" s="21"/>
      <c r="E73" s="21"/>
      <c r="F73" s="21"/>
      <c r="G73" s="21"/>
      <c r="H73" s="21"/>
      <c r="I73" s="21"/>
      <c r="J73" s="21"/>
      <c r="K73" s="21"/>
      <c r="L73" s="21"/>
      <c r="M73" s="21"/>
      <c r="N73" s="21"/>
      <c r="O73" s="21"/>
      <c r="P73" s="21"/>
      <c r="Q73" s="21"/>
      <c r="R73" s="21"/>
      <c r="S73" s="21"/>
      <c r="T73" s="21"/>
      <c r="U73" s="21"/>
    </row>
    <row r="74" spans="1:21" ht="51" customHeight="1">
      <c r="A74" s="21"/>
      <c r="B74" s="21"/>
      <c r="C74" s="21"/>
      <c r="D74" s="21"/>
      <c r="E74" s="21"/>
      <c r="F74" s="21"/>
      <c r="G74" s="21"/>
      <c r="H74" s="21"/>
      <c r="I74" s="21"/>
      <c r="J74" s="21"/>
      <c r="K74" s="21"/>
      <c r="L74" s="21"/>
      <c r="M74" s="21"/>
      <c r="N74" s="21"/>
      <c r="O74" s="21"/>
      <c r="P74" s="21"/>
      <c r="Q74" s="21"/>
      <c r="R74" s="21"/>
      <c r="S74" s="21"/>
      <c r="T74" s="21"/>
      <c r="U74" s="21"/>
    </row>
    <row r="75" spans="1:21">
      <c r="A75" s="21"/>
      <c r="B75" s="21"/>
      <c r="C75" s="21"/>
      <c r="D75" s="21"/>
      <c r="E75" s="21"/>
      <c r="F75" s="21"/>
      <c r="G75" s="21"/>
      <c r="H75" s="21"/>
      <c r="I75" s="21"/>
      <c r="J75" s="21"/>
      <c r="K75" s="21"/>
      <c r="L75" s="21"/>
      <c r="M75" s="21"/>
      <c r="N75" s="21"/>
      <c r="O75" s="21"/>
      <c r="P75" s="21"/>
      <c r="Q75" s="21"/>
      <c r="R75" s="21"/>
      <c r="S75" s="21"/>
      <c r="T75" s="21"/>
      <c r="U75" s="21"/>
    </row>
    <row r="76" spans="1:21" ht="32.25" customHeight="1">
      <c r="A76" s="21"/>
      <c r="B76" s="21"/>
      <c r="C76" s="21"/>
      <c r="D76" s="21"/>
      <c r="E76" s="21"/>
      <c r="F76" s="21"/>
      <c r="G76" s="21"/>
      <c r="H76" s="21"/>
      <c r="I76" s="21"/>
      <c r="J76" s="21"/>
      <c r="K76" s="21"/>
      <c r="L76" s="21"/>
      <c r="M76" s="21"/>
      <c r="N76" s="21"/>
      <c r="O76" s="21"/>
      <c r="P76" s="21"/>
      <c r="Q76" s="21"/>
      <c r="R76" s="21"/>
      <c r="S76" s="21"/>
      <c r="T76" s="21"/>
      <c r="U76" s="21"/>
    </row>
    <row r="77" spans="1:21">
      <c r="A77" s="21"/>
      <c r="B77" s="21"/>
      <c r="C77" s="21"/>
      <c r="D77" s="21"/>
      <c r="E77" s="21"/>
      <c r="F77" s="21"/>
      <c r="G77" s="21"/>
      <c r="H77" s="21"/>
      <c r="I77" s="21"/>
      <c r="J77" s="21"/>
      <c r="K77" s="21"/>
      <c r="L77" s="21"/>
      <c r="M77" s="21"/>
      <c r="N77" s="21"/>
      <c r="O77" s="21"/>
      <c r="P77" s="21"/>
      <c r="Q77" s="21"/>
      <c r="R77" s="21"/>
      <c r="S77" s="21"/>
      <c r="T77" s="21"/>
      <c r="U77" s="21"/>
    </row>
    <row r="78" spans="1:21">
      <c r="A78" s="21"/>
      <c r="B78" s="21"/>
      <c r="C78" s="21"/>
      <c r="D78" s="21"/>
      <c r="E78" s="21"/>
      <c r="F78" s="21"/>
      <c r="G78" s="21"/>
      <c r="H78" s="21"/>
      <c r="I78" s="21"/>
      <c r="J78" s="21"/>
      <c r="K78" s="21"/>
      <c r="L78" s="21"/>
      <c r="M78" s="21"/>
      <c r="N78" s="21"/>
      <c r="O78" s="21"/>
      <c r="P78" s="21"/>
      <c r="Q78" s="21"/>
      <c r="R78" s="21"/>
      <c r="S78" s="21"/>
      <c r="T78" s="21"/>
      <c r="U78" s="21"/>
    </row>
    <row r="79" spans="1:21" ht="48" customHeight="1">
      <c r="A79" s="21"/>
      <c r="B79" s="21"/>
      <c r="C79" s="21"/>
      <c r="D79" s="21"/>
      <c r="E79" s="21"/>
      <c r="F79" s="21"/>
      <c r="G79" s="21"/>
      <c r="H79" s="21"/>
      <c r="I79" s="21"/>
      <c r="J79" s="21"/>
      <c r="K79" s="21"/>
      <c r="L79" s="21"/>
      <c r="M79" s="21"/>
      <c r="N79" s="21"/>
      <c r="O79" s="21"/>
      <c r="P79" s="21"/>
      <c r="Q79" s="21"/>
      <c r="R79" s="21"/>
      <c r="S79" s="21"/>
      <c r="T79" s="21"/>
      <c r="U79" s="21"/>
    </row>
    <row r="80" spans="1:21" ht="35.25" customHeight="1">
      <c r="A80" s="21"/>
      <c r="B80" s="21"/>
      <c r="C80" s="21"/>
      <c r="D80" s="21"/>
      <c r="E80" s="21"/>
      <c r="F80" s="21"/>
      <c r="G80" s="21"/>
      <c r="H80" s="21"/>
      <c r="I80" s="21"/>
      <c r="J80" s="21"/>
      <c r="K80" s="21"/>
      <c r="L80" s="21"/>
      <c r="M80" s="21"/>
      <c r="N80" s="21"/>
      <c r="O80" s="21"/>
      <c r="P80" s="21"/>
      <c r="Q80" s="21"/>
      <c r="R80" s="21"/>
      <c r="S80" s="21"/>
      <c r="T80" s="21"/>
      <c r="U80" s="21"/>
    </row>
    <row r="81" spans="1:21">
      <c r="A81" s="21"/>
      <c r="B81" s="21"/>
      <c r="C81" s="21"/>
      <c r="D81" s="21"/>
      <c r="E81" s="21"/>
      <c r="F81" s="21"/>
      <c r="G81" s="21"/>
      <c r="H81" s="21"/>
      <c r="I81" s="21"/>
      <c r="J81" s="21"/>
      <c r="K81" s="21"/>
      <c r="L81" s="21"/>
      <c r="M81" s="21"/>
      <c r="N81" s="21"/>
      <c r="O81" s="21"/>
      <c r="P81" s="21"/>
      <c r="Q81" s="21"/>
      <c r="R81" s="21"/>
      <c r="S81" s="21"/>
      <c r="T81" s="21"/>
      <c r="U81" s="21"/>
    </row>
    <row r="82" spans="1:21">
      <c r="A82" s="21"/>
      <c r="B82" s="21"/>
      <c r="C82" s="21"/>
      <c r="D82" s="21"/>
      <c r="E82" s="21"/>
      <c r="F82" s="21"/>
      <c r="G82" s="21"/>
      <c r="H82" s="21"/>
      <c r="I82" s="21"/>
      <c r="J82" s="21"/>
      <c r="K82" s="21"/>
      <c r="L82" s="21"/>
      <c r="M82" s="21"/>
      <c r="N82" s="21"/>
      <c r="O82" s="21"/>
      <c r="P82" s="21"/>
      <c r="Q82" s="21"/>
      <c r="R82" s="21"/>
      <c r="S82" s="21"/>
      <c r="T82" s="21"/>
      <c r="U82" s="21"/>
    </row>
    <row r="83" spans="1:21">
      <c r="A83" s="21"/>
      <c r="B83" s="21"/>
      <c r="C83" s="21"/>
      <c r="D83" s="21"/>
      <c r="E83" s="21"/>
      <c r="F83" s="21"/>
      <c r="G83" s="21"/>
      <c r="H83" s="21"/>
      <c r="I83" s="21"/>
      <c r="J83" s="21"/>
      <c r="K83" s="21"/>
      <c r="L83" s="21"/>
      <c r="M83" s="21"/>
      <c r="N83" s="21"/>
      <c r="O83" s="21"/>
      <c r="P83" s="21"/>
      <c r="Q83" s="21"/>
      <c r="R83" s="21"/>
      <c r="S83" s="21"/>
      <c r="T83" s="21"/>
      <c r="U83" s="21"/>
    </row>
    <row r="86" spans="1:21" ht="30" customHeight="1"/>
    <row r="87" spans="1:21" ht="45.75" customHeight="1"/>
    <row r="94" spans="1:21" ht="63" customHeight="1"/>
    <row r="102" ht="29.25" customHeight="1"/>
  </sheetData>
  <mergeCells count="44">
    <mergeCell ref="A66:D66"/>
    <mergeCell ref="E66:F66"/>
    <mergeCell ref="A67:D67"/>
    <mergeCell ref="E67:F67"/>
    <mergeCell ref="B53:J53"/>
    <mergeCell ref="A64:D64"/>
    <mergeCell ref="E64:F64"/>
    <mergeCell ref="A65:D65"/>
    <mergeCell ref="E65:F65"/>
    <mergeCell ref="B27:J27"/>
    <mergeCell ref="A1:P1"/>
    <mergeCell ref="A3:L4"/>
    <mergeCell ref="B6:F6"/>
    <mergeCell ref="B10:J10"/>
    <mergeCell ref="B11:J11"/>
    <mergeCell ref="B12:J12"/>
    <mergeCell ref="B13:J13"/>
    <mergeCell ref="B14:J14"/>
    <mergeCell ref="B15:J15"/>
    <mergeCell ref="B16:K16"/>
    <mergeCell ref="B21:J21"/>
    <mergeCell ref="B22:J22"/>
    <mergeCell ref="A24:D24"/>
    <mergeCell ref="B32:J32"/>
    <mergeCell ref="B34:J34"/>
    <mergeCell ref="B33:J33"/>
    <mergeCell ref="B39:J39"/>
    <mergeCell ref="B40:J40"/>
    <mergeCell ref="B41:J41"/>
    <mergeCell ref="B46:J46"/>
    <mergeCell ref="B54:J54"/>
    <mergeCell ref="B55:J55"/>
    <mergeCell ref="A63:D63"/>
    <mergeCell ref="A57:D57"/>
    <mergeCell ref="A58:D58"/>
    <mergeCell ref="A59:D59"/>
    <mergeCell ref="A60:D60"/>
    <mergeCell ref="A62:D62"/>
    <mergeCell ref="B47:K47"/>
    <mergeCell ref="B49:K49"/>
    <mergeCell ref="B50:K50"/>
    <mergeCell ref="B48:J48"/>
    <mergeCell ref="B51:J51"/>
    <mergeCell ref="B52:J52"/>
  </mergeCells>
  <conditionalFormatting sqref="G72">
    <cfRule type="containsText" dxfId="24" priority="19" operator="containsText" text="Choose only one option: B1 or B2 or B3!">
      <formula>NOT(ISERROR(SEARCH("Choose only one option: B1 or B2 or B3!",G72)))</formula>
    </cfRule>
  </conditionalFormatting>
  <conditionalFormatting sqref="L11 L46:L54">
    <cfRule type="cellIs" dxfId="23" priority="16" stopIfTrue="1" operator="equal">
      <formula>"* * Check Score! * *"</formula>
    </cfRule>
  </conditionalFormatting>
  <conditionalFormatting sqref="L22">
    <cfRule type="cellIs" dxfId="22" priority="13" stopIfTrue="1" operator="equal">
      <formula>"* * Check Score! * *"</formula>
    </cfRule>
  </conditionalFormatting>
  <conditionalFormatting sqref="L34">
    <cfRule type="cellIs" dxfId="21" priority="7" stopIfTrue="1" operator="equal">
      <formula>"* * Check Score! * *"</formula>
    </cfRule>
  </conditionalFormatting>
  <conditionalFormatting sqref="L8:L9">
    <cfRule type="cellIs" dxfId="20" priority="18" stopIfTrue="1" operator="equal">
      <formula>"* * Check Score! * *"</formula>
    </cfRule>
  </conditionalFormatting>
  <conditionalFormatting sqref="L10">
    <cfRule type="cellIs" dxfId="19" priority="17" stopIfTrue="1" operator="equal">
      <formula>"* * Check Score! * *"</formula>
    </cfRule>
  </conditionalFormatting>
  <conditionalFormatting sqref="L55">
    <cfRule type="cellIs" dxfId="18" priority="1" stopIfTrue="1" operator="equal">
      <formula>"* * Check Score! * *"</formula>
    </cfRule>
  </conditionalFormatting>
  <conditionalFormatting sqref="L19:L20">
    <cfRule type="cellIs" dxfId="17" priority="15" stopIfTrue="1" operator="equal">
      <formula>"* * Check Score! * *"</formula>
    </cfRule>
  </conditionalFormatting>
  <conditionalFormatting sqref="L21">
    <cfRule type="cellIs" dxfId="16" priority="14" stopIfTrue="1" operator="equal">
      <formula>"* * Check Score! * *"</formula>
    </cfRule>
  </conditionalFormatting>
  <conditionalFormatting sqref="L25:L26">
    <cfRule type="cellIs" dxfId="15" priority="12" stopIfTrue="1" operator="equal">
      <formula>"* * Check Score! * *"</formula>
    </cfRule>
  </conditionalFormatting>
  <conditionalFormatting sqref="L27">
    <cfRule type="cellIs" dxfId="14" priority="11" stopIfTrue="1" operator="equal">
      <formula>"* * Check Score! * *"</formula>
    </cfRule>
  </conditionalFormatting>
  <conditionalFormatting sqref="L30:L31">
    <cfRule type="cellIs" dxfId="13" priority="9" stopIfTrue="1" operator="equal">
      <formula>"* * Check Score! * *"</formula>
    </cfRule>
  </conditionalFormatting>
  <conditionalFormatting sqref="L32:L33">
    <cfRule type="cellIs" dxfId="12" priority="8" stopIfTrue="1" operator="equal">
      <formula>"* * Check Score! * *"</formula>
    </cfRule>
  </conditionalFormatting>
  <conditionalFormatting sqref="L41">
    <cfRule type="cellIs" dxfId="11" priority="4" stopIfTrue="1" operator="equal">
      <formula>"* * Check Score! * *"</formula>
    </cfRule>
  </conditionalFormatting>
  <conditionalFormatting sqref="L37:L38">
    <cfRule type="cellIs" dxfId="10" priority="6" stopIfTrue="1" operator="equal">
      <formula>"* * Check Score! * *"</formula>
    </cfRule>
  </conditionalFormatting>
  <conditionalFormatting sqref="L39:L40">
    <cfRule type="cellIs" dxfId="9" priority="5" stopIfTrue="1" operator="equal">
      <formula>"* * Check Score! * *"</formula>
    </cfRule>
  </conditionalFormatting>
  <conditionalFormatting sqref="L44:L45">
    <cfRule type="cellIs" dxfId="8" priority="3" stopIfTrue="1" operator="equal">
      <formula>"* * Check Score! * *"</formula>
    </cfRule>
  </conditionalFormatting>
  <pageMargins left="0.7" right="0.7" top="0.75" bottom="0.75" header="0.3" footer="0.3"/>
  <pageSetup orientation="portrait" horizontalDpi="1200" verticalDpi="1200" r:id="rId1"/>
  <ignoredErrors>
    <ignoredError sqref="O48 O5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Choices!$E$2:$E$3</xm:f>
          </x14:formula1>
          <xm:sqref>H74 F79 F81:F83 O39:P39 O10:P14 O27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1"/>
  <sheetViews>
    <sheetView showGridLines="0" zoomScaleNormal="100" workbookViewId="0">
      <pane ySplit="6" topLeftCell="A7" activePane="bottomLeft" state="frozen"/>
      <selection pane="bottomLeft" activeCell="B20" sqref="B20:K20"/>
      <selection activeCell="A8" sqref="A8"/>
    </sheetView>
  </sheetViews>
  <sheetFormatPr defaultRowHeight="14.45"/>
  <cols>
    <col min="1" max="1" width="4.140625" style="385" customWidth="1"/>
    <col min="2" max="2" width="3.42578125" style="385" customWidth="1"/>
    <col min="3" max="3" width="10.5703125" style="385" customWidth="1"/>
    <col min="4" max="4" width="10.140625" style="385" customWidth="1"/>
    <col min="5" max="5" width="6.140625" style="385" customWidth="1"/>
    <col min="6" max="6" width="9.140625" style="385" customWidth="1"/>
    <col min="7" max="9" width="11.5703125" style="385" customWidth="1"/>
    <col min="10" max="10" width="9.140625" style="385" customWidth="1"/>
    <col min="11" max="11" width="11.85546875" style="385" customWidth="1"/>
    <col min="12" max="12" width="14.85546875" style="385" customWidth="1"/>
    <col min="13" max="13" width="6.85546875" style="385" customWidth="1"/>
    <col min="14" max="14" width="2.85546875" style="385" customWidth="1"/>
    <col min="15" max="16" width="5.85546875" style="385" customWidth="1"/>
  </cols>
  <sheetData>
    <row r="1" spans="1:16" ht="15" thickBot="1">
      <c r="A1" s="689" t="s">
        <v>326</v>
      </c>
      <c r="B1" s="690"/>
      <c r="C1" s="690"/>
      <c r="D1" s="690"/>
      <c r="E1" s="690"/>
      <c r="F1" s="690"/>
      <c r="G1" s="690"/>
      <c r="H1" s="690"/>
      <c r="I1" s="690"/>
      <c r="J1" s="690"/>
      <c r="K1" s="690"/>
      <c r="L1" s="690"/>
      <c r="M1" s="690"/>
      <c r="N1" s="690"/>
      <c r="O1" s="690"/>
      <c r="P1" s="691"/>
    </row>
    <row r="2" spans="1:16">
      <c r="A2" s="358"/>
      <c r="B2" s="359"/>
      <c r="C2" s="359"/>
      <c r="D2" s="359"/>
      <c r="E2" s="359"/>
      <c r="F2" s="359"/>
      <c r="G2" s="359"/>
      <c r="H2" s="359"/>
      <c r="I2" s="359"/>
      <c r="J2" s="359"/>
      <c r="K2" s="359"/>
      <c r="L2" s="359"/>
      <c r="M2" s="360"/>
      <c r="N2" s="359"/>
      <c r="O2" s="359"/>
      <c r="P2" s="361"/>
    </row>
    <row r="3" spans="1:16">
      <c r="A3" s="692"/>
      <c r="B3" s="693"/>
      <c r="C3" s="693"/>
      <c r="D3" s="693"/>
      <c r="E3" s="693"/>
      <c r="F3" s="693"/>
      <c r="G3" s="693"/>
      <c r="H3" s="693"/>
      <c r="I3" s="693"/>
      <c r="J3" s="693"/>
      <c r="K3" s="693"/>
      <c r="L3" s="693"/>
      <c r="M3" s="362" t="s">
        <v>40</v>
      </c>
      <c r="N3" s="363"/>
      <c r="O3" s="364" t="s">
        <v>41</v>
      </c>
      <c r="P3" s="365" t="s">
        <v>42</v>
      </c>
    </row>
    <row r="4" spans="1:16">
      <c r="A4" s="692"/>
      <c r="B4" s="693"/>
      <c r="C4" s="693"/>
      <c r="D4" s="693"/>
      <c r="E4" s="693"/>
      <c r="F4" s="693"/>
      <c r="G4" s="693"/>
      <c r="H4" s="693"/>
      <c r="I4" s="693"/>
      <c r="J4" s="693"/>
      <c r="K4" s="693"/>
      <c r="L4" s="693"/>
      <c r="M4" s="366" t="s">
        <v>43</v>
      </c>
      <c r="N4" s="367"/>
      <c r="O4" s="368" t="s">
        <v>43</v>
      </c>
      <c r="P4" s="369" t="s">
        <v>43</v>
      </c>
    </row>
    <row r="5" spans="1:16" ht="15" thickBot="1">
      <c r="A5" s="370"/>
      <c r="B5" s="371"/>
      <c r="C5" s="371"/>
      <c r="D5" s="371"/>
      <c r="E5" s="371"/>
      <c r="F5" s="371"/>
      <c r="G5" s="371"/>
      <c r="H5" s="371"/>
      <c r="I5" s="371"/>
      <c r="J5" s="371"/>
      <c r="K5" s="371"/>
      <c r="L5" s="372"/>
      <c r="M5" s="373"/>
      <c r="N5" s="374"/>
      <c r="O5" s="375"/>
      <c r="P5" s="376"/>
    </row>
    <row r="6" spans="1:16" ht="16.5" thickTop="1" thickBot="1">
      <c r="A6" s="377"/>
      <c r="B6" s="694"/>
      <c r="C6" s="694"/>
      <c r="D6" s="694"/>
      <c r="E6" s="694"/>
      <c r="F6" s="694"/>
      <c r="G6" s="378"/>
      <c r="H6" s="378"/>
      <c r="I6" s="378"/>
      <c r="J6" s="378"/>
      <c r="K6" s="379"/>
      <c r="L6" s="380" t="s">
        <v>44</v>
      </c>
      <c r="M6" s="381"/>
      <c r="N6" s="382"/>
      <c r="O6" s="383">
        <f>O15</f>
        <v>0</v>
      </c>
      <c r="P6" s="384">
        <f>P15</f>
        <v>0</v>
      </c>
    </row>
    <row r="7" spans="1:16" ht="15" thickBot="1"/>
    <row r="8" spans="1:16">
      <c r="A8" s="69"/>
      <c r="B8" s="70" t="s">
        <v>327</v>
      </c>
      <c r="C8" s="113"/>
      <c r="D8" s="71"/>
      <c r="E8" s="71"/>
      <c r="F8" s="72"/>
      <c r="G8" s="72"/>
      <c r="H8" s="73"/>
      <c r="I8" s="695" t="s">
        <v>328</v>
      </c>
      <c r="J8" s="695"/>
      <c r="K8" s="113"/>
      <c r="L8" s="386"/>
      <c r="M8" s="76"/>
      <c r="N8" s="387"/>
      <c r="O8" s="388"/>
      <c r="P8" s="389"/>
    </row>
    <row r="9" spans="1:16">
      <c r="A9" s="79"/>
      <c r="B9" s="569"/>
      <c r="C9" s="569"/>
      <c r="D9" s="569"/>
      <c r="E9" s="569"/>
      <c r="F9" s="569"/>
      <c r="G9" s="569"/>
      <c r="H9" s="569"/>
      <c r="I9" s="569"/>
      <c r="J9" s="569"/>
      <c r="K9" s="569"/>
      <c r="L9" s="466"/>
      <c r="M9" s="66"/>
      <c r="N9" s="463"/>
      <c r="O9" s="390" t="s">
        <v>2</v>
      </c>
      <c r="P9" s="145"/>
    </row>
    <row r="10" spans="1:16" ht="22.5" customHeight="1">
      <c r="A10" s="79"/>
      <c r="B10" s="569" t="s">
        <v>329</v>
      </c>
      <c r="C10" s="569"/>
      <c r="D10" s="569"/>
      <c r="E10" s="569"/>
      <c r="F10" s="569"/>
      <c r="G10" s="569"/>
      <c r="H10" s="569"/>
      <c r="I10" s="569"/>
      <c r="J10" s="569"/>
      <c r="K10" s="569"/>
      <c r="L10" s="466"/>
      <c r="M10" s="66"/>
      <c r="N10" s="463" t="s">
        <v>53</v>
      </c>
      <c r="O10" s="47"/>
      <c r="P10" s="87"/>
    </row>
    <row r="11" spans="1:16" ht="23.25" customHeight="1">
      <c r="A11" s="79"/>
      <c r="B11" s="569" t="s">
        <v>330</v>
      </c>
      <c r="C11" s="569"/>
      <c r="D11" s="569"/>
      <c r="E11" s="569"/>
      <c r="F11" s="569"/>
      <c r="G11" s="569"/>
      <c r="H11" s="569"/>
      <c r="I11" s="569"/>
      <c r="J11" s="569"/>
      <c r="K11" s="569"/>
      <c r="L11" s="466"/>
      <c r="M11" s="66"/>
      <c r="N11" s="463" t="s">
        <v>56</v>
      </c>
      <c r="O11" s="47"/>
      <c r="P11" s="87"/>
    </row>
    <row r="12" spans="1:16">
      <c r="A12" s="79"/>
      <c r="B12" s="683" t="s">
        <v>331</v>
      </c>
      <c r="C12" s="683"/>
      <c r="D12" s="683"/>
      <c r="E12" s="683"/>
      <c r="F12" s="683"/>
      <c r="G12" s="683"/>
      <c r="H12" s="683"/>
      <c r="I12" s="683"/>
      <c r="J12" s="683"/>
      <c r="K12" s="683"/>
      <c r="L12" s="466"/>
      <c r="M12" s="66"/>
      <c r="N12" s="463"/>
      <c r="O12" s="9"/>
      <c r="P12" s="145"/>
    </row>
    <row r="13" spans="1:16" ht="15" thickBot="1">
      <c r="A13" s="391"/>
      <c r="B13" s="686"/>
      <c r="C13" s="686"/>
      <c r="D13" s="686"/>
      <c r="E13" s="686"/>
      <c r="F13" s="686"/>
      <c r="G13" s="686"/>
      <c r="H13" s="686"/>
      <c r="I13" s="686"/>
      <c r="J13" s="686"/>
      <c r="K13" s="686"/>
      <c r="L13" s="392"/>
      <c r="M13" s="393"/>
      <c r="N13" s="83"/>
      <c r="O13" s="394"/>
      <c r="P13" s="395"/>
    </row>
    <row r="14" spans="1:16" ht="15" thickBot="1">
      <c r="A14" s="396"/>
      <c r="B14" s="463"/>
      <c r="C14" s="396"/>
      <c r="D14" s="396"/>
      <c r="E14" s="396"/>
      <c r="F14" s="396"/>
      <c r="G14" s="396"/>
      <c r="H14" s="396"/>
      <c r="I14" s="396"/>
      <c r="J14" s="396"/>
      <c r="K14" s="396"/>
      <c r="L14" s="396"/>
      <c r="M14" s="397"/>
      <c r="N14" s="396"/>
      <c r="O14" s="396"/>
      <c r="P14" s="396"/>
    </row>
    <row r="15" spans="1:16" ht="15.75" customHeight="1" thickBot="1">
      <c r="A15" s="69" t="s">
        <v>45</v>
      </c>
      <c r="B15" s="70" t="s">
        <v>332</v>
      </c>
      <c r="C15" s="113"/>
      <c r="D15" s="71"/>
      <c r="E15" s="71"/>
      <c r="F15" s="72"/>
      <c r="G15" s="72"/>
      <c r="H15" s="73"/>
      <c r="I15" s="687" t="s">
        <v>70</v>
      </c>
      <c r="J15" s="687"/>
      <c r="K15" s="687"/>
      <c r="L15" s="386"/>
      <c r="M15" s="76">
        <v>6</v>
      </c>
      <c r="N15" s="387"/>
      <c r="O15" s="42">
        <f>MAX(O18:O20)</f>
        <v>0</v>
      </c>
      <c r="P15" s="42">
        <f>MAX(P18:P20)</f>
        <v>0</v>
      </c>
    </row>
    <row r="16" spans="1:16">
      <c r="A16" s="77"/>
      <c r="B16" s="37"/>
      <c r="C16" s="114"/>
      <c r="D16" s="11"/>
      <c r="E16" s="11"/>
      <c r="F16" s="3"/>
      <c r="G16" s="3"/>
      <c r="H16" s="19"/>
      <c r="I16" s="688"/>
      <c r="J16" s="688"/>
      <c r="K16" s="688"/>
      <c r="L16" s="41"/>
      <c r="M16" s="65"/>
      <c r="N16" s="398"/>
      <c r="O16" s="64"/>
      <c r="P16" s="78"/>
    </row>
    <row r="17" spans="1:16">
      <c r="A17" s="79"/>
      <c r="B17" s="569" t="s">
        <v>333</v>
      </c>
      <c r="C17" s="569"/>
      <c r="D17" s="569"/>
      <c r="E17" s="569"/>
      <c r="F17" s="569"/>
      <c r="G17" s="569"/>
      <c r="H17" s="569"/>
      <c r="I17" s="569"/>
      <c r="J17" s="569"/>
      <c r="K17" s="569"/>
      <c r="L17" s="466"/>
      <c r="M17" s="66"/>
      <c r="N17" s="463"/>
      <c r="O17" s="390"/>
      <c r="P17" s="145"/>
    </row>
    <row r="18" spans="1:16">
      <c r="A18" s="79"/>
      <c r="B18" s="683" t="s">
        <v>334</v>
      </c>
      <c r="C18" s="683"/>
      <c r="D18" s="683"/>
      <c r="E18" s="683"/>
      <c r="F18" s="683"/>
      <c r="G18" s="683"/>
      <c r="H18" s="683"/>
      <c r="I18" s="683"/>
      <c r="J18" s="683"/>
      <c r="K18" s="683"/>
      <c r="L18" s="466"/>
      <c r="M18" s="66">
        <v>2</v>
      </c>
      <c r="N18" s="463" t="s">
        <v>53</v>
      </c>
      <c r="O18" s="47"/>
      <c r="P18" s="87"/>
    </row>
    <row r="19" spans="1:16">
      <c r="A19" s="79"/>
      <c r="B19" s="683" t="s">
        <v>335</v>
      </c>
      <c r="C19" s="683"/>
      <c r="D19" s="683"/>
      <c r="E19" s="683"/>
      <c r="F19" s="683"/>
      <c r="G19" s="683"/>
      <c r="H19" s="683"/>
      <c r="I19" s="683"/>
      <c r="J19" s="683"/>
      <c r="K19" s="683"/>
      <c r="L19" s="466"/>
      <c r="M19" s="66">
        <v>4</v>
      </c>
      <c r="N19" s="463" t="s">
        <v>56</v>
      </c>
      <c r="O19" s="47"/>
      <c r="P19" s="87"/>
    </row>
    <row r="20" spans="1:16">
      <c r="A20" s="79"/>
      <c r="B20" s="683" t="s">
        <v>336</v>
      </c>
      <c r="C20" s="683"/>
      <c r="D20" s="683"/>
      <c r="E20" s="683"/>
      <c r="F20" s="683"/>
      <c r="G20" s="683"/>
      <c r="H20" s="683"/>
      <c r="I20" s="683"/>
      <c r="J20" s="683"/>
      <c r="K20" s="683"/>
      <c r="L20" s="466"/>
      <c r="M20" s="66">
        <v>6</v>
      </c>
      <c r="N20" s="463" t="s">
        <v>59</v>
      </c>
      <c r="O20" s="47"/>
      <c r="P20" s="87"/>
    </row>
    <row r="21" spans="1:16" ht="15" thickBot="1">
      <c r="A21" s="391"/>
      <c r="B21" s="392"/>
      <c r="C21" s="392"/>
      <c r="D21" s="392"/>
      <c r="E21" s="392"/>
      <c r="F21" s="392"/>
      <c r="G21" s="392"/>
      <c r="H21" s="392"/>
      <c r="I21" s="392"/>
      <c r="J21" s="392"/>
      <c r="K21" s="392"/>
      <c r="L21" s="392"/>
      <c r="M21" s="393"/>
      <c r="N21" s="83"/>
      <c r="O21" s="394"/>
      <c r="P21" s="395"/>
    </row>
  </sheetData>
  <mergeCells count="14">
    <mergeCell ref="B10:K10"/>
    <mergeCell ref="A1:P1"/>
    <mergeCell ref="A3:L4"/>
    <mergeCell ref="B6:F6"/>
    <mergeCell ref="I8:J8"/>
    <mergeCell ref="B9:K9"/>
    <mergeCell ref="B19:K19"/>
    <mergeCell ref="B20:K20"/>
    <mergeCell ref="B11:K11"/>
    <mergeCell ref="B12:K12"/>
    <mergeCell ref="B13:K13"/>
    <mergeCell ref="B17:K17"/>
    <mergeCell ref="B18:K18"/>
    <mergeCell ref="I15:K16"/>
  </mergeCells>
  <conditionalFormatting sqref="L8">
    <cfRule type="cellIs" dxfId="7" priority="2" stopIfTrue="1" operator="equal">
      <formula>"* * Check Score! * *"</formula>
    </cfRule>
  </conditionalFormatting>
  <conditionalFormatting sqref="L15:L16">
    <cfRule type="cellIs" dxfId="6" priority="1" stopIfTrue="1" operator="equal">
      <formula>"* * Check Score! * *"</formula>
    </cfRule>
  </conditionalFormatting>
  <dataValidations count="1">
    <dataValidation type="list" allowBlank="1" showInputMessage="1" showErrorMessage="1" sqref="O10:O12" xr:uid="{00000000-0002-0000-0700-000000000000}">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Choices!$E$2:$E$3</xm:f>
          </x14:formula1>
          <xm:sqref>P10:P11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7"/>
  <sheetViews>
    <sheetView showGridLines="0" zoomScaleNormal="100" workbookViewId="0">
      <pane ySplit="6" topLeftCell="A7" activePane="bottomLeft" state="frozen"/>
      <selection pane="bottomLeft" activeCell="B15" sqref="B15:L16"/>
      <selection activeCell="R31" sqref="R31"/>
    </sheetView>
  </sheetViews>
  <sheetFormatPr defaultRowHeight="14.45"/>
  <cols>
    <col min="1" max="1" width="4.140625" style="385" customWidth="1"/>
    <col min="2" max="2" width="3.42578125" style="385" customWidth="1"/>
    <col min="3" max="3" width="10.5703125" style="385" customWidth="1"/>
    <col min="4" max="4" width="10.140625" style="385" customWidth="1"/>
    <col min="5" max="5" width="6.140625" style="385" customWidth="1"/>
    <col min="6" max="6" width="9.140625" style="385" customWidth="1"/>
    <col min="7" max="9" width="11.5703125" style="385" customWidth="1"/>
    <col min="10" max="10" width="9.140625" style="385" customWidth="1"/>
    <col min="11" max="11" width="11.85546875" style="385" customWidth="1"/>
    <col min="12" max="12" width="14.85546875" style="385" customWidth="1"/>
    <col min="13" max="13" width="6.85546875" style="385" customWidth="1"/>
    <col min="14" max="14" width="2.85546875" style="385" customWidth="1"/>
    <col min="15" max="16" width="5.85546875" style="385" customWidth="1"/>
  </cols>
  <sheetData>
    <row r="1" spans="1:16" ht="15" thickBot="1">
      <c r="A1" s="689" t="s">
        <v>337</v>
      </c>
      <c r="B1" s="690"/>
      <c r="C1" s="690"/>
      <c r="D1" s="690"/>
      <c r="E1" s="690"/>
      <c r="F1" s="690"/>
      <c r="G1" s="690"/>
      <c r="H1" s="690"/>
      <c r="I1" s="690"/>
      <c r="J1" s="690"/>
      <c r="K1" s="690"/>
      <c r="L1" s="690"/>
      <c r="M1" s="690"/>
      <c r="N1" s="690"/>
      <c r="O1" s="690"/>
      <c r="P1" s="691"/>
    </row>
    <row r="2" spans="1:16">
      <c r="A2" s="358"/>
      <c r="B2" s="359"/>
      <c r="C2" s="359"/>
      <c r="D2" s="359"/>
      <c r="E2" s="359"/>
      <c r="F2" s="359"/>
      <c r="G2" s="359"/>
      <c r="H2" s="359"/>
      <c r="I2" s="359"/>
      <c r="J2" s="359"/>
      <c r="K2" s="359"/>
      <c r="L2" s="359"/>
      <c r="M2" s="360"/>
      <c r="N2" s="359"/>
      <c r="O2" s="359"/>
      <c r="P2" s="361"/>
    </row>
    <row r="3" spans="1:16">
      <c r="A3" s="692"/>
      <c r="B3" s="693"/>
      <c r="C3" s="693"/>
      <c r="D3" s="693"/>
      <c r="E3" s="693"/>
      <c r="F3" s="693"/>
      <c r="G3" s="693"/>
      <c r="H3" s="693"/>
      <c r="I3" s="693"/>
      <c r="J3" s="693"/>
      <c r="K3" s="693"/>
      <c r="L3" s="693"/>
      <c r="M3" s="362" t="s">
        <v>40</v>
      </c>
      <c r="N3" s="363"/>
      <c r="O3" s="364" t="s">
        <v>41</v>
      </c>
      <c r="P3" s="365" t="s">
        <v>42</v>
      </c>
    </row>
    <row r="4" spans="1:16">
      <c r="A4" s="692"/>
      <c r="B4" s="693"/>
      <c r="C4" s="693"/>
      <c r="D4" s="693"/>
      <c r="E4" s="693"/>
      <c r="F4" s="693"/>
      <c r="G4" s="693"/>
      <c r="H4" s="693"/>
      <c r="I4" s="693"/>
      <c r="J4" s="693"/>
      <c r="K4" s="693"/>
      <c r="L4" s="693"/>
      <c r="M4" s="366" t="s">
        <v>43</v>
      </c>
      <c r="N4" s="367"/>
      <c r="O4" s="368" t="s">
        <v>43</v>
      </c>
      <c r="P4" s="369" t="s">
        <v>43</v>
      </c>
    </row>
    <row r="5" spans="1:16" ht="15" thickBot="1">
      <c r="A5" s="370"/>
      <c r="B5" s="371"/>
      <c r="C5" s="371"/>
      <c r="D5" s="371"/>
      <c r="E5" s="371"/>
      <c r="F5" s="371"/>
      <c r="G5" s="371"/>
      <c r="H5" s="371"/>
      <c r="I5" s="371"/>
      <c r="J5" s="371"/>
      <c r="K5" s="371"/>
      <c r="L5" s="372"/>
      <c r="M5" s="373"/>
      <c r="N5" s="374"/>
      <c r="O5" s="375"/>
      <c r="P5" s="376"/>
    </row>
    <row r="6" spans="1:16" ht="16.5" thickTop="1" thickBot="1">
      <c r="A6" s="377"/>
      <c r="B6" s="694"/>
      <c r="C6" s="694"/>
      <c r="D6" s="694"/>
      <c r="E6" s="694"/>
      <c r="F6" s="694"/>
      <c r="G6" s="378"/>
      <c r="H6" s="378"/>
      <c r="I6" s="378"/>
      <c r="J6" s="378"/>
      <c r="K6" s="379"/>
      <c r="L6" s="380" t="s">
        <v>44</v>
      </c>
      <c r="M6" s="381"/>
      <c r="N6" s="382"/>
      <c r="O6" s="383">
        <f>O19+O25+O37+O45</f>
        <v>0</v>
      </c>
      <c r="P6" s="383">
        <f>P19+P25+P37+P45</f>
        <v>0</v>
      </c>
    </row>
    <row r="7" spans="1:16" ht="15" thickBot="1"/>
    <row r="8" spans="1:16">
      <c r="A8" s="69"/>
      <c r="B8" s="70" t="s">
        <v>338</v>
      </c>
      <c r="C8" s="113"/>
      <c r="D8" s="71"/>
      <c r="E8" s="71"/>
      <c r="F8" s="72"/>
      <c r="G8" s="72"/>
      <c r="H8" s="73"/>
      <c r="I8" s="130"/>
      <c r="J8" s="74"/>
      <c r="K8" s="113"/>
      <c r="L8" s="75"/>
      <c r="M8" s="76"/>
      <c r="N8" s="387"/>
      <c r="O8" s="388"/>
      <c r="P8" s="389"/>
    </row>
    <row r="9" spans="1:16">
      <c r="A9" s="77"/>
      <c r="B9" s="37"/>
      <c r="C9" s="114"/>
      <c r="D9" s="11"/>
      <c r="E9" s="11"/>
      <c r="F9" s="3"/>
      <c r="G9" s="3"/>
      <c r="H9" s="19"/>
      <c r="I9" s="114"/>
      <c r="J9" s="40"/>
      <c r="K9" s="114"/>
      <c r="L9" s="41"/>
      <c r="M9" s="65"/>
      <c r="N9" s="398"/>
      <c r="O9" s="399" t="s">
        <v>2</v>
      </c>
      <c r="P9" s="78"/>
    </row>
    <row r="10" spans="1:16">
      <c r="A10" s="161" t="s">
        <v>50</v>
      </c>
      <c r="B10" s="698" t="s">
        <v>339</v>
      </c>
      <c r="C10" s="698"/>
      <c r="D10" s="698"/>
      <c r="E10" s="698"/>
      <c r="F10" s="698"/>
      <c r="G10" s="698"/>
      <c r="H10" s="698"/>
      <c r="I10" s="698"/>
      <c r="J10" s="698"/>
      <c r="K10" s="698"/>
      <c r="L10" s="698"/>
      <c r="M10" s="66"/>
      <c r="N10" s="463" t="s">
        <v>48</v>
      </c>
      <c r="O10" s="47"/>
      <c r="P10" s="87"/>
    </row>
    <row r="11" spans="1:16">
      <c r="A11" s="161"/>
      <c r="B11" s="698"/>
      <c r="C11" s="698"/>
      <c r="D11" s="698"/>
      <c r="E11" s="698"/>
      <c r="F11" s="698"/>
      <c r="G11" s="698"/>
      <c r="H11" s="698"/>
      <c r="I11" s="698"/>
      <c r="J11" s="698"/>
      <c r="K11" s="698"/>
      <c r="L11" s="698"/>
      <c r="M11" s="66"/>
      <c r="N11" s="463"/>
      <c r="O11" s="9"/>
      <c r="P11" s="145"/>
    </row>
    <row r="12" spans="1:16">
      <c r="A12" s="161" t="s">
        <v>51</v>
      </c>
      <c r="B12" s="698" t="s">
        <v>340</v>
      </c>
      <c r="C12" s="698"/>
      <c r="D12" s="698"/>
      <c r="E12" s="698"/>
      <c r="F12" s="698"/>
      <c r="G12" s="698"/>
      <c r="H12" s="698"/>
      <c r="I12" s="698"/>
      <c r="J12" s="698"/>
      <c r="K12" s="698"/>
      <c r="L12" s="698"/>
      <c r="M12" s="66"/>
      <c r="N12" s="463" t="s">
        <v>51</v>
      </c>
      <c r="O12" s="47"/>
      <c r="P12" s="87"/>
    </row>
    <row r="13" spans="1:16">
      <c r="A13" s="161" t="s">
        <v>76</v>
      </c>
      <c r="B13" s="698" t="s">
        <v>341</v>
      </c>
      <c r="C13" s="698"/>
      <c r="D13" s="698"/>
      <c r="E13" s="698"/>
      <c r="F13" s="698"/>
      <c r="G13" s="698"/>
      <c r="H13" s="698"/>
      <c r="I13" s="698"/>
      <c r="J13" s="698"/>
      <c r="K13" s="698"/>
      <c r="L13" s="698"/>
      <c r="M13" s="66"/>
      <c r="N13" s="463" t="s">
        <v>76</v>
      </c>
      <c r="O13" s="47"/>
      <c r="P13" s="87"/>
    </row>
    <row r="14" spans="1:16">
      <c r="A14" s="79"/>
      <c r="B14" s="698"/>
      <c r="C14" s="698"/>
      <c r="D14" s="698"/>
      <c r="E14" s="698"/>
      <c r="F14" s="698"/>
      <c r="G14" s="698"/>
      <c r="H14" s="698"/>
      <c r="I14" s="698"/>
      <c r="J14" s="698"/>
      <c r="K14" s="698"/>
      <c r="L14" s="698"/>
      <c r="M14" s="66"/>
      <c r="N14" s="463"/>
      <c r="O14" s="9"/>
      <c r="P14" s="145"/>
    </row>
    <row r="15" spans="1:16">
      <c r="A15" s="161" t="s">
        <v>77</v>
      </c>
      <c r="B15" s="698" t="s">
        <v>342</v>
      </c>
      <c r="C15" s="698"/>
      <c r="D15" s="698"/>
      <c r="E15" s="698"/>
      <c r="F15" s="698"/>
      <c r="G15" s="698"/>
      <c r="H15" s="698"/>
      <c r="I15" s="698"/>
      <c r="J15" s="698"/>
      <c r="K15" s="698"/>
      <c r="L15" s="698"/>
      <c r="M15" s="66"/>
      <c r="N15" s="463" t="s">
        <v>79</v>
      </c>
      <c r="O15" s="47"/>
      <c r="P15" s="87"/>
    </row>
    <row r="16" spans="1:16">
      <c r="A16" s="79"/>
      <c r="B16" s="698"/>
      <c r="C16" s="698"/>
      <c r="D16" s="698"/>
      <c r="E16" s="698"/>
      <c r="F16" s="698"/>
      <c r="G16" s="698"/>
      <c r="H16" s="698"/>
      <c r="I16" s="698"/>
      <c r="J16" s="698"/>
      <c r="K16" s="698"/>
      <c r="L16" s="698"/>
      <c r="M16" s="66"/>
      <c r="N16" s="463"/>
      <c r="O16" s="9"/>
      <c r="P16" s="145"/>
    </row>
    <row r="17" spans="1:16" ht="15" thickBot="1">
      <c r="A17" s="400"/>
      <c r="B17" s="83"/>
      <c r="C17" s="401"/>
      <c r="D17" s="401"/>
      <c r="E17" s="401"/>
      <c r="F17" s="401"/>
      <c r="G17" s="401"/>
      <c r="H17" s="401"/>
      <c r="I17" s="401"/>
      <c r="J17" s="401"/>
      <c r="K17" s="401"/>
      <c r="L17" s="401"/>
      <c r="M17" s="402"/>
      <c r="N17" s="401"/>
      <c r="O17" s="401"/>
      <c r="P17" s="403"/>
    </row>
    <row r="18" spans="1:16" ht="15" thickBot="1"/>
    <row r="19" spans="1:16" ht="15" thickBot="1">
      <c r="A19" s="69" t="s">
        <v>45</v>
      </c>
      <c r="B19" s="70" t="s">
        <v>343</v>
      </c>
      <c r="C19" s="113"/>
      <c r="D19" s="71"/>
      <c r="E19" s="71"/>
      <c r="F19" s="72"/>
      <c r="G19" s="72"/>
      <c r="H19" s="73"/>
      <c r="I19" s="130"/>
      <c r="J19" s="74"/>
      <c r="K19" s="113"/>
      <c r="L19" s="75"/>
      <c r="M19" s="76">
        <v>3</v>
      </c>
      <c r="N19" s="387"/>
      <c r="O19" s="42">
        <f>O21</f>
        <v>0</v>
      </c>
      <c r="P19" s="42">
        <f>P21</f>
        <v>0</v>
      </c>
    </row>
    <row r="20" spans="1:16">
      <c r="A20" s="77"/>
      <c r="B20" s="37"/>
      <c r="C20" s="114"/>
      <c r="D20" s="11"/>
      <c r="E20" s="11"/>
      <c r="F20" s="3"/>
      <c r="G20" s="3"/>
      <c r="H20" s="19"/>
      <c r="I20" s="114"/>
      <c r="J20" s="40"/>
      <c r="K20" s="114"/>
      <c r="L20" s="41"/>
      <c r="M20" s="65"/>
      <c r="N20" s="398"/>
      <c r="O20" s="64"/>
      <c r="P20" s="78"/>
    </row>
    <row r="21" spans="1:16">
      <c r="A21" s="79"/>
      <c r="B21" s="569" t="s">
        <v>344</v>
      </c>
      <c r="C21" s="569"/>
      <c r="D21" s="569"/>
      <c r="E21" s="569"/>
      <c r="F21" s="569"/>
      <c r="G21" s="569"/>
      <c r="H21" s="569"/>
      <c r="I21" s="569"/>
      <c r="J21" s="569"/>
      <c r="K21" s="569"/>
      <c r="L21" s="569"/>
      <c r="M21" s="66">
        <v>3</v>
      </c>
      <c r="N21" s="463"/>
      <c r="O21" s="47"/>
      <c r="P21" s="87"/>
    </row>
    <row r="22" spans="1:16">
      <c r="A22" s="79"/>
      <c r="B22" s="569"/>
      <c r="C22" s="569"/>
      <c r="D22" s="569"/>
      <c r="E22" s="569"/>
      <c r="F22" s="569"/>
      <c r="G22" s="569"/>
      <c r="H22" s="569"/>
      <c r="I22" s="569"/>
      <c r="J22" s="569"/>
      <c r="K22" s="569"/>
      <c r="L22" s="569"/>
      <c r="M22" s="66"/>
      <c r="N22" s="463"/>
      <c r="O22" s="9"/>
      <c r="P22" s="145"/>
    </row>
    <row r="23" spans="1:16" ht="15" thickBot="1">
      <c r="A23" s="400"/>
      <c r="B23" s="83"/>
      <c r="C23" s="401"/>
      <c r="D23" s="401"/>
      <c r="E23" s="401"/>
      <c r="F23" s="401"/>
      <c r="G23" s="401"/>
      <c r="H23" s="401"/>
      <c r="I23" s="401"/>
      <c r="J23" s="401"/>
      <c r="K23" s="401"/>
      <c r="L23" s="401"/>
      <c r="M23" s="402"/>
      <c r="N23" s="401"/>
      <c r="O23" s="401"/>
      <c r="P23" s="403"/>
    </row>
    <row r="24" spans="1:16" ht="15" thickBot="1">
      <c r="A24" s="396"/>
      <c r="B24" s="463"/>
      <c r="C24" s="396"/>
      <c r="D24" s="396"/>
      <c r="E24" s="396"/>
      <c r="F24" s="396"/>
      <c r="G24" s="396"/>
      <c r="H24" s="396"/>
      <c r="I24" s="396"/>
      <c r="J24" s="396"/>
      <c r="K24" s="396"/>
      <c r="L24" s="396"/>
      <c r="M24" s="397"/>
      <c r="N24" s="396"/>
      <c r="O24" s="396"/>
      <c r="P24" s="396"/>
    </row>
    <row r="25" spans="1:16" ht="21" customHeight="1" thickBot="1">
      <c r="A25" s="69" t="s">
        <v>68</v>
      </c>
      <c r="B25" s="70" t="s">
        <v>345</v>
      </c>
      <c r="C25" s="113"/>
      <c r="D25" s="71"/>
      <c r="E25" s="71"/>
      <c r="F25" s="72"/>
      <c r="G25" s="72"/>
      <c r="H25" s="73"/>
      <c r="I25" s="695" t="s">
        <v>346</v>
      </c>
      <c r="J25" s="695"/>
      <c r="K25" s="695"/>
      <c r="L25" s="454"/>
      <c r="M25" s="76">
        <v>9</v>
      </c>
      <c r="N25" s="387"/>
      <c r="O25" s="42">
        <f>MAX(O32:O34)</f>
        <v>0</v>
      </c>
      <c r="P25" s="42">
        <f>MAX(P32:P34)</f>
        <v>0</v>
      </c>
    </row>
    <row r="26" spans="1:16">
      <c r="A26" s="77"/>
      <c r="B26" s="37"/>
      <c r="C26" s="114"/>
      <c r="D26" s="11"/>
      <c r="E26" s="11"/>
      <c r="F26" s="3"/>
      <c r="G26" s="3"/>
      <c r="H26" s="19"/>
      <c r="I26" s="455"/>
      <c r="J26" s="455"/>
      <c r="K26" s="455"/>
      <c r="L26" s="455"/>
      <c r="M26" s="65"/>
      <c r="N26" s="398"/>
      <c r="O26" s="64"/>
      <c r="P26" s="78"/>
    </row>
    <row r="27" spans="1:16">
      <c r="A27" s="77"/>
      <c r="B27" s="697" t="s">
        <v>347</v>
      </c>
      <c r="C27" s="697"/>
      <c r="D27" s="697"/>
      <c r="E27" s="697"/>
      <c r="F27" s="697"/>
      <c r="G27" s="404" t="s">
        <v>348</v>
      </c>
      <c r="H27" s="19"/>
      <c r="I27" s="114"/>
      <c r="J27" s="40"/>
      <c r="K27" s="114"/>
      <c r="L27" s="41"/>
      <c r="M27" s="65"/>
      <c r="N27" s="398"/>
      <c r="O27" s="64"/>
      <c r="P27" s="78"/>
    </row>
    <row r="28" spans="1:16" ht="15" thickBot="1">
      <c r="A28" s="77"/>
      <c r="B28" s="697" t="s">
        <v>349</v>
      </c>
      <c r="C28" s="697"/>
      <c r="D28" s="697"/>
      <c r="E28" s="697"/>
      <c r="F28" s="697"/>
      <c r="G28" s="404" t="s">
        <v>348</v>
      </c>
      <c r="H28" s="19"/>
      <c r="I28" s="114"/>
      <c r="J28" s="40"/>
      <c r="K28" s="114"/>
      <c r="L28" s="41"/>
      <c r="M28" s="65"/>
      <c r="N28" s="398"/>
      <c r="O28" s="64"/>
      <c r="P28" s="78"/>
    </row>
    <row r="29" spans="1:16" ht="15" thickBot="1">
      <c r="A29" s="77"/>
      <c r="B29" s="697" t="s">
        <v>350</v>
      </c>
      <c r="C29" s="697"/>
      <c r="D29" s="697"/>
      <c r="E29" s="697"/>
      <c r="F29" s="697"/>
      <c r="G29" s="405" t="str">
        <f>IFERROR(G28/G27,"")</f>
        <v/>
      </c>
      <c r="H29" s="19"/>
      <c r="I29" s="114"/>
      <c r="J29" s="40"/>
      <c r="K29" s="114"/>
      <c r="L29" s="41"/>
      <c r="M29" s="65"/>
      <c r="N29" s="398"/>
      <c r="O29" s="64"/>
      <c r="P29" s="78"/>
    </row>
    <row r="30" spans="1:16">
      <c r="A30" s="77"/>
      <c r="B30" s="406"/>
      <c r="C30" s="406"/>
      <c r="D30" s="406"/>
      <c r="E30" s="406"/>
      <c r="F30" s="406"/>
      <c r="G30" s="3"/>
      <c r="H30" s="19"/>
      <c r="I30" s="114"/>
      <c r="J30" s="40"/>
      <c r="K30" s="114"/>
      <c r="L30" s="41"/>
      <c r="M30" s="65"/>
      <c r="N30" s="398"/>
      <c r="O30" s="64"/>
      <c r="P30" s="78"/>
    </row>
    <row r="31" spans="1:16">
      <c r="A31" s="79"/>
      <c r="B31" s="569" t="s">
        <v>351</v>
      </c>
      <c r="C31" s="569"/>
      <c r="D31" s="569"/>
      <c r="E31" s="569"/>
      <c r="F31" s="569"/>
      <c r="G31" s="569"/>
      <c r="H31" s="569"/>
      <c r="I31" s="569"/>
      <c r="J31" s="569"/>
      <c r="K31" s="569"/>
      <c r="L31" s="466"/>
      <c r="M31" s="66"/>
      <c r="N31" s="463"/>
      <c r="O31" s="390"/>
      <c r="P31" s="145"/>
    </row>
    <row r="32" spans="1:16">
      <c r="A32" s="79"/>
      <c r="B32" s="683" t="s">
        <v>352</v>
      </c>
      <c r="C32" s="683"/>
      <c r="D32" s="683"/>
      <c r="E32" s="683"/>
      <c r="F32" s="683"/>
      <c r="G32" s="683"/>
      <c r="H32" s="683"/>
      <c r="I32" s="683"/>
      <c r="J32" s="683"/>
      <c r="K32" s="683"/>
      <c r="L32" s="466"/>
      <c r="M32" s="66">
        <v>3</v>
      </c>
      <c r="N32" s="463" t="s">
        <v>53</v>
      </c>
      <c r="O32" s="47"/>
      <c r="P32" s="87"/>
    </row>
    <row r="33" spans="1:16">
      <c r="A33" s="79"/>
      <c r="B33" s="683" t="s">
        <v>353</v>
      </c>
      <c r="C33" s="683"/>
      <c r="D33" s="683"/>
      <c r="E33" s="683"/>
      <c r="F33" s="683"/>
      <c r="G33" s="683"/>
      <c r="H33" s="683"/>
      <c r="I33" s="683"/>
      <c r="J33" s="683"/>
      <c r="K33" s="683"/>
      <c r="L33" s="466"/>
      <c r="M33" s="66">
        <v>6</v>
      </c>
      <c r="N33" s="463" t="s">
        <v>56</v>
      </c>
      <c r="O33" s="47"/>
      <c r="P33" s="87"/>
    </row>
    <row r="34" spans="1:16">
      <c r="A34" s="79"/>
      <c r="B34" s="683" t="s">
        <v>354</v>
      </c>
      <c r="C34" s="683"/>
      <c r="D34" s="683"/>
      <c r="E34" s="683"/>
      <c r="F34" s="683"/>
      <c r="G34" s="683"/>
      <c r="H34" s="683"/>
      <c r="I34" s="683"/>
      <c r="J34" s="683"/>
      <c r="K34" s="683"/>
      <c r="L34" s="466"/>
      <c r="M34" s="66">
        <v>9</v>
      </c>
      <c r="N34" s="463" t="s">
        <v>59</v>
      </c>
      <c r="O34" s="47"/>
      <c r="P34" s="87"/>
    </row>
    <row r="35" spans="1:16" ht="15" thickBot="1">
      <c r="A35" s="391"/>
      <c r="B35" s="686"/>
      <c r="C35" s="686"/>
      <c r="D35" s="686"/>
      <c r="E35" s="686"/>
      <c r="F35" s="686"/>
      <c r="G35" s="686"/>
      <c r="H35" s="686"/>
      <c r="I35" s="686"/>
      <c r="J35" s="686"/>
      <c r="K35" s="686"/>
      <c r="L35" s="392"/>
      <c r="M35" s="393"/>
      <c r="N35" s="83"/>
      <c r="O35" s="394"/>
      <c r="P35" s="395"/>
    </row>
    <row r="36" spans="1:16" ht="15" thickBot="1">
      <c r="A36" s="20"/>
      <c r="B36" s="466"/>
      <c r="C36" s="466"/>
      <c r="D36" s="466"/>
      <c r="E36" s="466"/>
      <c r="F36" s="466"/>
      <c r="G36" s="466"/>
      <c r="H36" s="466"/>
      <c r="I36" s="466"/>
      <c r="J36" s="466"/>
      <c r="K36" s="466"/>
      <c r="L36" s="466"/>
      <c r="M36" s="66"/>
      <c r="N36" s="463"/>
      <c r="O36" s="9"/>
      <c r="P36" s="10"/>
    </row>
    <row r="37" spans="1:16" ht="15.75" customHeight="1" thickBot="1">
      <c r="A37" s="69" t="s">
        <v>80</v>
      </c>
      <c r="B37" s="70" t="s">
        <v>355</v>
      </c>
      <c r="C37" s="113"/>
      <c r="D37" s="71"/>
      <c r="E37" s="71"/>
      <c r="F37" s="72"/>
      <c r="G37" s="72"/>
      <c r="H37" s="73"/>
      <c r="I37" s="695" t="s">
        <v>70</v>
      </c>
      <c r="J37" s="695"/>
      <c r="K37" s="695"/>
      <c r="L37" s="386"/>
      <c r="M37" s="76">
        <v>9</v>
      </c>
      <c r="N37" s="387"/>
      <c r="O37" s="42">
        <f>MAX(O40:O42)</f>
        <v>0</v>
      </c>
      <c r="P37" s="42">
        <f>MAX(P40:P42)</f>
        <v>0</v>
      </c>
    </row>
    <row r="38" spans="1:16">
      <c r="A38" s="77"/>
      <c r="B38" s="37"/>
      <c r="C38" s="114"/>
      <c r="D38" s="11"/>
      <c r="E38" s="11"/>
      <c r="F38" s="3"/>
      <c r="G38" s="3"/>
      <c r="H38" s="19"/>
      <c r="I38" s="455"/>
      <c r="J38" s="455"/>
      <c r="K38" s="114"/>
      <c r="L38" s="41"/>
      <c r="M38" s="65"/>
      <c r="N38" s="398"/>
      <c r="O38" s="64"/>
      <c r="P38" s="78"/>
    </row>
    <row r="39" spans="1:16">
      <c r="A39" s="79"/>
      <c r="B39" s="569" t="s">
        <v>356</v>
      </c>
      <c r="C39" s="569"/>
      <c r="D39" s="569"/>
      <c r="E39" s="569"/>
      <c r="F39" s="569"/>
      <c r="G39" s="569"/>
      <c r="H39" s="569"/>
      <c r="I39" s="569"/>
      <c r="J39" s="569"/>
      <c r="K39" s="569"/>
      <c r="L39" s="466"/>
      <c r="M39" s="66"/>
      <c r="N39" s="463"/>
      <c r="O39" s="390"/>
      <c r="P39" s="145"/>
    </row>
    <row r="40" spans="1:16">
      <c r="A40" s="79"/>
      <c r="B40" s="683" t="s">
        <v>357</v>
      </c>
      <c r="C40" s="683"/>
      <c r="D40" s="683"/>
      <c r="E40" s="683"/>
      <c r="F40" s="683"/>
      <c r="G40" s="683"/>
      <c r="H40" s="683"/>
      <c r="I40" s="683"/>
      <c r="J40" s="683"/>
      <c r="K40" s="683"/>
      <c r="L40" s="466"/>
      <c r="M40" s="66">
        <v>3</v>
      </c>
      <c r="N40" s="463" t="s">
        <v>53</v>
      </c>
      <c r="O40" s="47"/>
      <c r="P40" s="87"/>
    </row>
    <row r="41" spans="1:16">
      <c r="A41" s="79"/>
      <c r="B41" s="683" t="s">
        <v>358</v>
      </c>
      <c r="C41" s="683"/>
      <c r="D41" s="683"/>
      <c r="E41" s="683"/>
      <c r="F41" s="683"/>
      <c r="G41" s="683"/>
      <c r="H41" s="683"/>
      <c r="I41" s="683"/>
      <c r="J41" s="683"/>
      <c r="K41" s="683"/>
      <c r="L41" s="466"/>
      <c r="M41" s="66">
        <v>6</v>
      </c>
      <c r="N41" s="463" t="s">
        <v>56</v>
      </c>
      <c r="O41" s="47"/>
      <c r="P41" s="87"/>
    </row>
    <row r="42" spans="1:16">
      <c r="A42" s="79"/>
      <c r="B42" s="683" t="s">
        <v>359</v>
      </c>
      <c r="C42" s="683"/>
      <c r="D42" s="683"/>
      <c r="E42" s="683"/>
      <c r="F42" s="683"/>
      <c r="G42" s="683"/>
      <c r="H42" s="683"/>
      <c r="I42" s="683"/>
      <c r="J42" s="683"/>
      <c r="K42" s="683"/>
      <c r="L42" s="466"/>
      <c r="M42" s="66">
        <v>9</v>
      </c>
      <c r="N42" s="463" t="s">
        <v>59</v>
      </c>
      <c r="O42" s="47"/>
      <c r="P42" s="87"/>
    </row>
    <row r="43" spans="1:16" ht="15" thickBot="1">
      <c r="A43" s="391"/>
      <c r="B43" s="392"/>
      <c r="C43" s="392"/>
      <c r="D43" s="392"/>
      <c r="E43" s="392"/>
      <c r="F43" s="392"/>
      <c r="G43" s="392"/>
      <c r="H43" s="392"/>
      <c r="I43" s="392"/>
      <c r="J43" s="392"/>
      <c r="K43" s="392"/>
      <c r="L43" s="392"/>
      <c r="M43" s="393"/>
      <c r="N43" s="83"/>
      <c r="O43" s="394"/>
      <c r="P43" s="395"/>
    </row>
    <row r="44" spans="1:16" ht="15" thickBot="1">
      <c r="A44" s="396"/>
      <c r="B44" s="463"/>
      <c r="C44" s="396"/>
      <c r="D44" s="396"/>
      <c r="E44" s="396"/>
      <c r="F44" s="396"/>
      <c r="G44" s="396"/>
      <c r="H44" s="396"/>
      <c r="I44" s="396"/>
      <c r="J44" s="396"/>
      <c r="K44" s="396"/>
      <c r="L44" s="396"/>
      <c r="M44" s="397"/>
      <c r="N44" s="396"/>
      <c r="O44" s="396"/>
      <c r="P44" s="396"/>
    </row>
    <row r="45" spans="1:16" ht="15.75" customHeight="1" thickBot="1">
      <c r="A45" s="69" t="s">
        <v>85</v>
      </c>
      <c r="B45" s="70" t="s">
        <v>360</v>
      </c>
      <c r="C45" s="113"/>
      <c r="D45" s="71"/>
      <c r="E45" s="71"/>
      <c r="F45" s="72"/>
      <c r="G45" s="72"/>
      <c r="H45" s="73"/>
      <c r="I45" s="695" t="s">
        <v>70</v>
      </c>
      <c r="J45" s="695"/>
      <c r="K45" s="695"/>
      <c r="L45" s="386"/>
      <c r="M45" s="76">
        <v>6</v>
      </c>
      <c r="N45" s="387"/>
      <c r="O45" s="42">
        <f>MAX(O48:O50)</f>
        <v>0</v>
      </c>
      <c r="P45" s="42">
        <f>MAX(P48:P50)</f>
        <v>0</v>
      </c>
    </row>
    <row r="46" spans="1:16">
      <c r="A46" s="77"/>
      <c r="B46" s="37"/>
      <c r="C46" s="114"/>
      <c r="D46" s="11"/>
      <c r="E46" s="11"/>
      <c r="F46" s="3"/>
      <c r="G46" s="3"/>
      <c r="H46" s="19"/>
      <c r="I46" s="455"/>
      <c r="J46" s="455"/>
      <c r="K46" s="114"/>
      <c r="L46" s="41"/>
      <c r="M46" s="65"/>
      <c r="N46" s="398"/>
      <c r="O46" s="64"/>
      <c r="P46" s="78"/>
    </row>
    <row r="47" spans="1:16">
      <c r="A47" s="79"/>
      <c r="B47" s="569" t="s">
        <v>361</v>
      </c>
      <c r="C47" s="569"/>
      <c r="D47" s="569"/>
      <c r="E47" s="569"/>
      <c r="F47" s="569"/>
      <c r="G47" s="569"/>
      <c r="H47" s="569"/>
      <c r="I47" s="569"/>
      <c r="J47" s="569"/>
      <c r="K47" s="569"/>
      <c r="L47" s="466"/>
      <c r="M47" s="66"/>
      <c r="N47" s="463"/>
      <c r="O47" s="390"/>
      <c r="P47" s="145"/>
    </row>
    <row r="48" spans="1:16">
      <c r="A48" s="79"/>
      <c r="B48" s="683" t="s">
        <v>362</v>
      </c>
      <c r="C48" s="683"/>
      <c r="D48" s="683"/>
      <c r="E48" s="683"/>
      <c r="F48" s="683"/>
      <c r="G48" s="683"/>
      <c r="H48" s="683"/>
      <c r="I48" s="683"/>
      <c r="J48" s="683"/>
      <c r="K48" s="683"/>
      <c r="L48" s="466"/>
      <c r="M48" s="66">
        <v>2</v>
      </c>
      <c r="N48" s="463" t="s">
        <v>53</v>
      </c>
      <c r="O48" s="47"/>
      <c r="P48" s="87"/>
    </row>
    <row r="49" spans="1:16">
      <c r="A49" s="79"/>
      <c r="B49" s="683" t="s">
        <v>363</v>
      </c>
      <c r="C49" s="683"/>
      <c r="D49" s="683"/>
      <c r="E49" s="683"/>
      <c r="F49" s="683"/>
      <c r="G49" s="683"/>
      <c r="H49" s="683"/>
      <c r="I49" s="683"/>
      <c r="J49" s="683"/>
      <c r="K49" s="683"/>
      <c r="L49" s="466"/>
      <c r="M49" s="66">
        <v>4</v>
      </c>
      <c r="N49" s="463" t="s">
        <v>56</v>
      </c>
      <c r="O49" s="47"/>
      <c r="P49" s="87"/>
    </row>
    <row r="50" spans="1:16">
      <c r="A50" s="79"/>
      <c r="B50" s="683" t="s">
        <v>364</v>
      </c>
      <c r="C50" s="683"/>
      <c r="D50" s="683"/>
      <c r="E50" s="683"/>
      <c r="F50" s="683"/>
      <c r="G50" s="683"/>
      <c r="H50" s="683"/>
      <c r="I50" s="683"/>
      <c r="J50" s="683"/>
      <c r="K50" s="683"/>
      <c r="L50" s="466"/>
      <c r="M50" s="66">
        <v>6</v>
      </c>
      <c r="N50" s="463" t="s">
        <v>59</v>
      </c>
      <c r="O50" s="47"/>
      <c r="P50" s="87"/>
    </row>
    <row r="51" spans="1:16" ht="15" thickBot="1">
      <c r="A51" s="391"/>
      <c r="B51" s="392"/>
      <c r="C51" s="392"/>
      <c r="D51" s="392"/>
      <c r="E51" s="392"/>
      <c r="F51" s="392"/>
      <c r="G51" s="392"/>
      <c r="H51" s="392"/>
      <c r="I51" s="392"/>
      <c r="J51" s="392"/>
      <c r="K51" s="392"/>
      <c r="L51" s="392"/>
      <c r="M51" s="393"/>
      <c r="N51" s="83"/>
      <c r="O51" s="394"/>
      <c r="P51" s="395"/>
    </row>
    <row r="52" spans="1:16">
      <c r="B52" s="696"/>
      <c r="C52" s="696"/>
      <c r="D52" s="696"/>
      <c r="E52" s="696"/>
    </row>
    <row r="53" spans="1:16">
      <c r="B53" s="407"/>
      <c r="C53" s="408"/>
      <c r="D53" s="408"/>
      <c r="E53" s="408"/>
    </row>
    <row r="54" spans="1:16">
      <c r="B54" s="407"/>
    </row>
    <row r="56" spans="1:16">
      <c r="B56" s="409"/>
    </row>
    <row r="57" spans="1:16">
      <c r="B57" s="696"/>
      <c r="C57" s="696"/>
      <c r="D57" s="696"/>
      <c r="E57" s="696"/>
    </row>
  </sheetData>
  <mergeCells count="29">
    <mergeCell ref="B29:F29"/>
    <mergeCell ref="A1:P1"/>
    <mergeCell ref="A3:L4"/>
    <mergeCell ref="B6:F6"/>
    <mergeCell ref="B10:L11"/>
    <mergeCell ref="B12:L12"/>
    <mergeCell ref="B13:L14"/>
    <mergeCell ref="B15:L16"/>
    <mergeCell ref="B21:L22"/>
    <mergeCell ref="B27:F27"/>
    <mergeCell ref="B28:F28"/>
    <mergeCell ref="I25:K25"/>
    <mergeCell ref="B47:K47"/>
    <mergeCell ref="B31:K31"/>
    <mergeCell ref="B32:K32"/>
    <mergeCell ref="B33:K33"/>
    <mergeCell ref="B34:K34"/>
    <mergeCell ref="B35:K35"/>
    <mergeCell ref="B39:K39"/>
    <mergeCell ref="B40:K40"/>
    <mergeCell ref="B41:K41"/>
    <mergeCell ref="B42:K42"/>
    <mergeCell ref="I37:K37"/>
    <mergeCell ref="I45:K45"/>
    <mergeCell ref="B48:K48"/>
    <mergeCell ref="B49:K49"/>
    <mergeCell ref="B50:K50"/>
    <mergeCell ref="B52:E52"/>
    <mergeCell ref="B57:E57"/>
  </mergeCells>
  <conditionalFormatting sqref="L19:L20">
    <cfRule type="cellIs" dxfId="5" priority="6" stopIfTrue="1" operator="equal">
      <formula>"* * Check Score! * *"</formula>
    </cfRule>
  </conditionalFormatting>
  <conditionalFormatting sqref="L27">
    <cfRule type="cellIs" dxfId="4" priority="5" stopIfTrue="1" operator="equal">
      <formula>"* * Check Score! * *"</formula>
    </cfRule>
  </conditionalFormatting>
  <conditionalFormatting sqref="L8:L9">
    <cfRule type="cellIs" dxfId="3" priority="4" stopIfTrue="1" operator="equal">
      <formula>"* * Check Score! * *"</formula>
    </cfRule>
  </conditionalFormatting>
  <conditionalFormatting sqref="L28:L30">
    <cfRule type="cellIs" dxfId="2" priority="3" stopIfTrue="1" operator="equal">
      <formula>"* * Check Score! * *"</formula>
    </cfRule>
  </conditionalFormatting>
  <conditionalFormatting sqref="L37:L38">
    <cfRule type="cellIs" dxfId="1" priority="2" stopIfTrue="1" operator="equal">
      <formula>"* * Check Score! * *"</formula>
    </cfRule>
  </conditionalFormatting>
  <conditionalFormatting sqref="L45:L46">
    <cfRule type="cellIs" dxfId="0" priority="1" stopIfTrue="1" operator="equal">
      <formula>"* * Check Score! * *"</formula>
    </cfRule>
  </conditionalFormatting>
  <dataValidations count="2">
    <dataValidation type="list" allowBlank="1" showInputMessage="1" showErrorMessage="1" sqref="O15" xr:uid="{00000000-0002-0000-0800-000000000000}">
      <formula1>"Yes, No, N/A"</formula1>
    </dataValidation>
    <dataValidation type="list" allowBlank="1" showInputMessage="1" showErrorMessage="1" sqref="O10 O12:O13" xr:uid="{00000000-0002-0000-0800-000001000000}">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2000000}">
          <x14:formula1>
            <xm:f>'C:\Users\jack.popper\OneDrive - Georgia Department of Community Affairs\Policy\NOFA 2020\ToSharePoint\[Scoring Worksheet_dec31.xlsx]Choices'!#REF!</xm:f>
          </x14:formula1>
          <xm:sqref>F58:F60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9A2A25E5621E4FB01A6656374D9759" ma:contentTypeVersion="24" ma:contentTypeDescription="Create a new document." ma:contentTypeScope="" ma:versionID="5034574a9187b607f90a82cc8664c234">
  <xsd:schema xmlns:xsd="http://www.w3.org/2001/XMLSchema" xmlns:xs="http://www.w3.org/2001/XMLSchema" xmlns:p="http://schemas.microsoft.com/office/2006/metadata/properties" xmlns:ns2="431100d4-4470-42c1-96bc-46686c1829ae" xmlns:ns3="07da3740-463b-4cf7-bfb8-6875f2c449a4" targetNamespace="http://schemas.microsoft.com/office/2006/metadata/properties" ma:root="true" ma:fieldsID="6bbe3351e7322d3ff9c214da88742d16" ns2:_="" ns3:_="">
    <xsd:import namespace="431100d4-4470-42c1-96bc-46686c1829ae"/>
    <xsd:import namespace="07da3740-463b-4cf7-bfb8-6875f2c449a4"/>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da3740-463b-4cf7-bfb8-6875f2c449a4"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001563-FC01-4DA5-A8A8-9C947C72F9A5}"/>
</file>

<file path=customXml/itemProps2.xml><?xml version="1.0" encoding="utf-8"?>
<ds:datastoreItem xmlns:ds="http://schemas.openxmlformats.org/officeDocument/2006/customXml" ds:itemID="{463F8BBB-BCA2-4D62-B6C9-FA188006DDE6}"/>
</file>

<file path=customXml/itemProps3.xml><?xml version="1.0" encoding="utf-8"?>
<ds:datastoreItem xmlns:ds="http://schemas.openxmlformats.org/officeDocument/2006/customXml" ds:itemID="{DA28296A-8A23-4E7B-85C6-DF7170FB05F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Grace M. Graszer</dc:creator>
  <cp:keywords/>
  <dc:description/>
  <cp:lastModifiedBy>Jack Popper</cp:lastModifiedBy>
  <cp:revision/>
  <dcterms:created xsi:type="dcterms:W3CDTF">2019-12-27T15:15:07Z</dcterms:created>
  <dcterms:modified xsi:type="dcterms:W3CDTF">2020-01-06T21:41:39Z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0x0101008D9A2A25E5621E4FB01A6656374D9759</vt:lpwstr>
  </property>
</Properties>
</file>